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ortada" sheetId="1" r:id="rId5"/>
    <sheet state="visible" name="Resumen" sheetId="2" r:id="rId6"/>
    <sheet state="visible" name="Activos" sheetId="3" r:id="rId7"/>
    <sheet state="visible" name="Depreciacion" sheetId="4" r:id="rId8"/>
    <sheet state="visible" name="Guia" sheetId="5" r:id="rId9"/>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15">
      <text>
        <t xml:space="preserve">Gasto de todos los bienes desde el primer mes hasta el corte, incluyendo depreciación previa a una baja durante el período. Se puede usar como apoyo para registrar el gasto en el estado de resultados; no existe vínculo automático.</t>
      </text>
    </comment>
    <comment authorId="0" ref="D13">
      <text>
        <t xml:space="preserve">Valor neto de los bienes disponibles y no dados de baja a la fecha de corte. Costo vigente − depreciación acumulada vigente. No incluye ventas de activos, deterioros o revaluaciones.</t>
      </text>
    </comment>
    <comment authorId="0" ref="D7">
      <text>
        <t xml:space="preserve">Corte del registro para calcular activos en cartera y valor contable. Puede ser un día intermedio. La fecha de baja retira el activo al comienzo de ese día; debe ser posterior a la disponibilidad.</t>
      </text>
    </comment>
    <comment authorId="0" ref="D6">
      <text>
        <t xml:space="preserve">Primer día del mes inicial de la proyección de 60 meses. No cambia las fechas originales de los activos. La depreciación previa al calendario se incluye en el acumulado inicial.</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C34">
      <text>
        <t xml:space="preserve">Código único para cada activo o componente. Hay 30 espacios. No reutilizar un ID después de una baja.</t>
      </text>
    </comment>
    <comment authorId="0" ref="D34">
      <text>
        <t xml:space="preserve">Descripción suficiente para identificar el bien físicamente.</t>
      </text>
    </comment>
    <comment authorId="0" ref="E34">
      <text>
        <t xml:space="preserve">Clase informativa: maquinaria, equipos, muebles, etc. Terrenos y activos no depreciables requieren otro tratamiento y no deben cargarse aquí.</t>
      </text>
    </comment>
    <comment authorId="0" ref="F34">
      <text>
        <t xml:space="preserve">Lugar físico o centro donde se encuentra el activo.</t>
      </text>
    </comment>
    <comment authorId="0" ref="G34">
      <text>
        <t xml:space="preserve">Persona o área responsable de su custodia.</t>
      </text>
    </comment>
    <comment authorId="0" ref="H34">
      <text>
        <t xml:space="preserve">Costo capitalizado total: compra y desembolsos directamente atribuibles para ponerlo en condición de uso. Excluir impuestos recuperables. No incluye revaluaciones, deterioro o mejoras posteriores automáticas.</t>
      </text>
    </comment>
    <comment authorId="0" ref="I34">
      <text>
        <t xml:space="preserve">Importe estimado recuperable al final de la vida útil, después de costos de disposición. Entre cero y costo. Base depreciable = costo − residual.</t>
      </text>
    </comment>
    <comment authorId="0" ref="J34">
      <text>
        <t xml:space="preserve">Día en que el bien está disponible para uso. Desde ese día se devenga depreciación. No confundir con la fecha de pago.</t>
      </text>
    </comment>
    <comment authorId="0" ref="K34">
      <text>
        <t xml:space="preserve">Vida útil estimada en meses enteros de 1 a 1200. No es una tabla de vida tributaria ni una recomendación para un activo específico.</t>
      </text>
    </comment>
    <comment authorId="0" ref="L34">
      <text>
        <t xml:space="preserve">Dejar vacía mientras esté vigente. El bien sale del registro al inicio de esa fecha; se deprecia hasta el día anterior. La plantilla no calcula resultado de venta/baja ni asientos contables.</t>
      </text>
    </comment>
    <comment authorId="0" ref="M34">
      <text>
        <t xml:space="preserve">Referencia a factura, serie, fundamento de vida útil o información útil para auditoría.</t>
      </text>
    </comment>
    <comment authorId="0" ref="N34">
      <text>
        <t xml:space="preserve">EDATE(fecha disponible, vida útil). Fecha exclusiva: el último día depreciado es el anterior.</t>
      </text>
    </comment>
    <comment authorId="0" ref="O34">
      <text>
        <t xml:space="preserve">(Costo − residual) / días totales entre disponibilidad y fin de vida. Es lineal por día y mensual prorrateado; meses con distinto número de días tienen distinto cargo.</t>
      </text>
    </comment>
    <comment authorId="0" ref="P34">
      <text>
        <t xml:space="preserve">Depreciación devengada antes del primer mes del calendario, hasta fin de vida o baja. No es un dato ingresado ni se suma dos veces al gasto mensual.</t>
      </text>
    </comment>
    <comment authorId="0" ref="Q34">
      <text>
        <t xml:space="preserve">Gasto desde inicio del calendario hasta fecha de corte inclusive, limitado por disponibilidad, fin de vida y baja. Si el corte antecede al calendario, es cero.</t>
      </text>
    </comment>
    <comment authorId="0" ref="R34">
      <text>
        <t xml:space="preserve">Depreciación total histórica hasta corte inclusive, incluso si el activo fue dado de baja. No sumarla como acumulada de activos vigentes.</t>
      </text>
    </comment>
    <comment authorId="0" ref="S34">
      <text>
        <t xml:space="preserve">Costo menos acumulada al corte, únicamente si el bien sigue vigente. Si fue dado de baja o aún no está disponible, muestra cero.</t>
      </text>
    </comment>
    <comment authorId="0" ref="T34">
      <text>
        <t xml:space="preserve">Costo de los activos disponibles y no dados de baja al corte.</t>
      </text>
    </comment>
    <comment authorId="0" ref="U34">
      <text>
        <t xml:space="preserve">Depreciación acumulada de los activos vigentes. Excluye de la cartera los dados de baja.</t>
      </text>
    </comment>
    <comment authorId="0" ref="V34">
      <text>
        <t xml:space="preserve">Revisa ID, descripción, costo, residual, fecha disponible, vida útil y baja. Datos inválidos no generan depreciación: deben corregirse antes de usar los totales.</t>
      </text>
    </comment>
    <comment authorId="0" ref="C35">
      <text>
        <t xml:space="preserve">Código único para cada activo o componente. Hay 30 espacios. No reutilizar un ID después de una baja.</t>
      </text>
    </comment>
    <comment authorId="0" ref="D35">
      <text>
        <t xml:space="preserve">Descripción suficiente para identificar el bien físicamente.</t>
      </text>
    </comment>
    <comment authorId="0" ref="E35">
      <text>
        <t xml:space="preserve">Clase informativa: maquinaria, equipos, muebles, etc. Terrenos y activos no depreciables requieren otro tratamiento y no deben cargarse aquí.</t>
      </text>
    </comment>
    <comment authorId="0" ref="F35">
      <text>
        <t xml:space="preserve">Lugar físico o centro donde se encuentra el activo.</t>
      </text>
    </comment>
    <comment authorId="0" ref="G35">
      <text>
        <t xml:space="preserve">Persona o área responsable de su custodia.</t>
      </text>
    </comment>
    <comment authorId="0" ref="H35">
      <text>
        <t xml:space="preserve">Costo capitalizado total: compra y desembolsos directamente atribuibles para ponerlo en condición de uso. Excluir impuestos recuperables. No incluye revaluaciones, deterioro o mejoras posteriores automáticas.</t>
      </text>
    </comment>
    <comment authorId="0" ref="I35">
      <text>
        <t xml:space="preserve">Importe estimado recuperable al final de la vida útil, después de costos de disposición. Entre cero y costo. Base depreciable = costo − residual.</t>
      </text>
    </comment>
    <comment authorId="0" ref="J35">
      <text>
        <t xml:space="preserve">Día en que el bien está disponible para uso. Desde ese día se devenga depreciación. No confundir con la fecha de pago.</t>
      </text>
    </comment>
    <comment authorId="0" ref="K35">
      <text>
        <t xml:space="preserve">Vida útil estimada en meses enteros de 1 a 1200. No es una tabla de vida tributaria ni una recomendación para un activo específico.</t>
      </text>
    </comment>
    <comment authorId="0" ref="L35">
      <text>
        <t xml:space="preserve">Dejar vacía mientras esté vigente. El bien sale del registro al inicio de esa fecha; se deprecia hasta el día anterior. La plantilla no calcula resultado de venta/baja ni asientos contables.</t>
      </text>
    </comment>
    <comment authorId="0" ref="M35">
      <text>
        <t xml:space="preserve">Referencia a factura, serie, fundamento de vida útil o información útil para auditoría.</t>
      </text>
    </comment>
    <comment authorId="0" ref="N35">
      <text>
        <t xml:space="preserve">EDATE(fecha disponible, vida útil). Fecha exclusiva: el último día depreciado es el anterior.</t>
      </text>
    </comment>
    <comment authorId="0" ref="O35">
      <text>
        <t xml:space="preserve">(Costo − residual) / días totales entre disponibilidad y fin de vida. Es lineal por día y mensual prorrateado; meses con distinto número de días tienen distinto cargo.</t>
      </text>
    </comment>
    <comment authorId="0" ref="P35">
      <text>
        <t xml:space="preserve">Depreciación devengada antes del primer mes del calendario, hasta fin de vida o baja. No es un dato ingresado ni se suma dos veces al gasto mensual.</t>
      </text>
    </comment>
    <comment authorId="0" ref="Q35">
      <text>
        <t xml:space="preserve">Gasto desde inicio del calendario hasta fecha de corte inclusive, limitado por disponibilidad, fin de vida y baja. Si el corte antecede al calendario, es cero.</t>
      </text>
    </comment>
    <comment authorId="0" ref="R35">
      <text>
        <t xml:space="preserve">Depreciación total histórica hasta corte inclusive, incluso si el activo fue dado de baja. No sumarla como acumulada de activos vigentes.</t>
      </text>
    </comment>
    <comment authorId="0" ref="S35">
      <text>
        <t xml:space="preserve">Costo menos acumulada al corte, únicamente si el bien sigue vigente. Si fue dado de baja o aún no está disponible, muestra cero.</t>
      </text>
    </comment>
    <comment authorId="0" ref="T35">
      <text>
        <t xml:space="preserve">Costo de los activos disponibles y no dados de baja al corte.</t>
      </text>
    </comment>
    <comment authorId="0" ref="U35">
      <text>
        <t xml:space="preserve">Depreciación acumulada de los activos vigentes. Excluye de la cartera los dados de baja.</t>
      </text>
    </comment>
    <comment authorId="0" ref="V35">
      <text>
        <t xml:space="preserve">Revisa ID, descripción, costo, residual, fecha disponible, vida útil y baja. Datos inválidos no generan depreciación: deben corregirse antes de usar los totales.</t>
      </text>
    </comment>
    <comment authorId="0" ref="C5">
      <text>
        <t xml:space="preserve">Código único para cada activo o componente. Hay 30 espacios. No reutilizar un ID después de una baja.</t>
      </text>
    </comment>
    <comment authorId="0" ref="D5">
      <text>
        <t xml:space="preserve">Descripción suficiente para identificar el bien físicamente.</t>
      </text>
    </comment>
    <comment authorId="0" ref="E5">
      <text>
        <t xml:space="preserve">Clase informativa: maquinaria, equipos, muebles, etc. Terrenos y activos no depreciables requieren otro tratamiento y no deben cargarse aquí.</t>
      </text>
    </comment>
    <comment authorId="0" ref="F5">
      <text>
        <t xml:space="preserve">Lugar físico o centro donde se encuentra el activo.</t>
      </text>
    </comment>
    <comment authorId="0" ref="G5">
      <text>
        <t xml:space="preserve">Persona o área responsable de su custodia.</t>
      </text>
    </comment>
    <comment authorId="0" ref="H5">
      <text>
        <t xml:space="preserve">Costo capitalizado total: compra y desembolsos directamente atribuibles para ponerlo en condición de uso. Excluir impuestos recuperables. No incluye revaluaciones, deterioro o mejoras posteriores automáticas.</t>
      </text>
    </comment>
    <comment authorId="0" ref="I5">
      <text>
        <t xml:space="preserve">Importe estimado recuperable al final de la vida útil, después de costos de disposición. Entre cero y costo. Base depreciable = costo − residual.</t>
      </text>
    </comment>
    <comment authorId="0" ref="J5">
      <text>
        <t xml:space="preserve">Día en que el bien está disponible para uso. Desde ese día se devenga depreciación. No confundir con la fecha de pago.</t>
      </text>
    </comment>
    <comment authorId="0" ref="K5">
      <text>
        <t xml:space="preserve">Vida útil estimada en meses enteros de 1 a 1200. No es una tabla de vida tributaria ni una recomendación para un activo específico.</t>
      </text>
    </comment>
    <comment authorId="0" ref="L5">
      <text>
        <t xml:space="preserve">Dejar vacía mientras esté vigente. El bien sale del registro al inicio de esa fecha; se deprecia hasta el día anterior. La plantilla no calcula resultado de venta/baja ni asientos contables.</t>
      </text>
    </comment>
    <comment authorId="0" ref="M5">
      <text>
        <t xml:space="preserve">Referencia a factura, serie, fundamento de vida útil o información útil para auditoría.</t>
      </text>
    </comment>
    <comment authorId="0" ref="N5">
      <text>
        <t xml:space="preserve">EDATE(fecha disponible, vida útil). Fecha exclusiva: el último día depreciado es el anterior.</t>
      </text>
    </comment>
    <comment authorId="0" ref="O5">
      <text>
        <t xml:space="preserve">(Costo − residual) / días totales entre disponibilidad y fin de vida. Es lineal por día y mensual prorrateado; meses con distinto número de días tienen distinto cargo.</t>
      </text>
    </comment>
    <comment authorId="0" ref="P5">
      <text>
        <t xml:space="preserve">Depreciación devengada antes del primer mes del calendario, hasta fin de vida o baja. No es un dato ingresado ni se suma dos veces al gasto mensual.</t>
      </text>
    </comment>
    <comment authorId="0" ref="Q5">
      <text>
        <t xml:space="preserve">Gasto desde inicio del calendario hasta fecha de corte inclusive, limitado por disponibilidad, fin de vida y baja. Si el corte antecede al calendario, es cero.</t>
      </text>
    </comment>
    <comment authorId="0" ref="R5">
      <text>
        <t xml:space="preserve">Depreciación total histórica hasta corte inclusive, incluso si el activo fue dado de baja. No sumarla como acumulada de activos vigentes.</t>
      </text>
    </comment>
    <comment authorId="0" ref="S5">
      <text>
        <t xml:space="preserve">Costo menos acumulada al corte, únicamente si el bien sigue vigente. Si fue dado de baja o aún no está disponible, muestra cero.</t>
      </text>
    </comment>
    <comment authorId="0" ref="T5">
      <text>
        <t xml:space="preserve">Costo de los activos disponibles y no dados de baja al corte.</t>
      </text>
    </comment>
    <comment authorId="0" ref="U5">
      <text>
        <t xml:space="preserve">Depreciación acumulada de los activos vigentes. Excluye de la cartera los dados de baja.</t>
      </text>
    </comment>
    <comment authorId="0" ref="V5">
      <text>
        <t xml:space="preserve">Revisa ID, descripción, costo, residual, fecha disponible, vida útil y baja. Datos inválidos no generan depreciación: deben corregirse antes de usar los totales.</t>
      </text>
    </comment>
    <comment authorId="0" ref="C6">
      <text>
        <t xml:space="preserve">Código único para cada activo o componente. Hay 30 espacios. No reutilizar un ID después de una baja.</t>
      </text>
    </comment>
    <comment authorId="0" ref="D6">
      <text>
        <t xml:space="preserve">Descripción suficiente para identificar el bien físicamente.</t>
      </text>
    </comment>
    <comment authorId="0" ref="E6">
      <text>
        <t xml:space="preserve">Clase informativa: maquinaria, equipos, muebles, etc. Terrenos y activos no depreciables requieren otro tratamiento y no deben cargarse aquí.</t>
      </text>
    </comment>
    <comment authorId="0" ref="F6">
      <text>
        <t xml:space="preserve">Lugar físico o centro donde se encuentra el activo.</t>
      </text>
    </comment>
    <comment authorId="0" ref="G6">
      <text>
        <t xml:space="preserve">Persona o área responsable de su custodia.</t>
      </text>
    </comment>
    <comment authorId="0" ref="H6">
      <text>
        <t xml:space="preserve">Costo capitalizado total: compra y desembolsos directamente atribuibles para ponerlo en condición de uso. Excluir impuestos recuperables. No incluye revaluaciones, deterioro o mejoras posteriores automáticas.</t>
      </text>
    </comment>
    <comment authorId="0" ref="I6">
      <text>
        <t xml:space="preserve">Importe estimado recuperable al final de la vida útil, después de costos de disposición. Entre cero y costo. Base depreciable = costo − residual.</t>
      </text>
    </comment>
    <comment authorId="0" ref="J6">
      <text>
        <t xml:space="preserve">Día en que el bien está disponible para uso. Desde ese día se devenga depreciación. No confundir con la fecha de pago.</t>
      </text>
    </comment>
    <comment authorId="0" ref="K6">
      <text>
        <t xml:space="preserve">Vida útil estimada en meses enteros de 1 a 1200. No es una tabla de vida tributaria ni una recomendación para un activo específico.</t>
      </text>
    </comment>
    <comment authorId="0" ref="L6">
      <text>
        <t xml:space="preserve">Dejar vacía mientras esté vigente. El bien sale del registro al inicio de esa fecha; se deprecia hasta el día anterior. La plantilla no calcula resultado de venta/baja ni asientos contables.</t>
      </text>
    </comment>
    <comment authorId="0" ref="M6">
      <text>
        <t xml:space="preserve">Referencia a factura, serie, fundamento de vida útil o información útil para auditoría.</t>
      </text>
    </comment>
    <comment authorId="0" ref="N6">
      <text>
        <t xml:space="preserve">EDATE(fecha disponible, vida útil). Fecha exclusiva: el último día depreciado es el anterior.</t>
      </text>
    </comment>
    <comment authorId="0" ref="O6">
      <text>
        <t xml:space="preserve">(Costo − residual) / días totales entre disponibilidad y fin de vida. Es lineal por día y mensual prorrateado; meses con distinto número de días tienen distinto cargo.</t>
      </text>
    </comment>
    <comment authorId="0" ref="P6">
      <text>
        <t xml:space="preserve">Depreciación devengada antes del primer mes del calendario, hasta fin de vida o baja. No es un dato ingresado ni se suma dos veces al gasto mensual.</t>
      </text>
    </comment>
    <comment authorId="0" ref="Q6">
      <text>
        <t xml:space="preserve">Gasto desde inicio del calendario hasta fecha de corte inclusive, limitado por disponibilidad, fin de vida y baja. Si el corte antecede al calendario, es cero.</t>
      </text>
    </comment>
    <comment authorId="0" ref="R6">
      <text>
        <t xml:space="preserve">Depreciación total histórica hasta corte inclusive, incluso si el activo fue dado de baja. No sumarla como acumulada de activos vigentes.</t>
      </text>
    </comment>
    <comment authorId="0" ref="S6">
      <text>
        <t xml:space="preserve">Costo menos acumulada al corte, únicamente si el bien sigue vigente. Si fue dado de baja o aún no está disponible, muestra cero.</t>
      </text>
    </comment>
    <comment authorId="0" ref="T6">
      <text>
        <t xml:space="preserve">Costo de los activos disponibles y no dados de baja al corte.</t>
      </text>
    </comment>
    <comment authorId="0" ref="U6">
      <text>
        <t xml:space="preserve">Depreciación acumulada de los activos vigentes. Excluye de la cartera los dados de baja.</t>
      </text>
    </comment>
    <comment authorId="0" ref="V6">
      <text>
        <t xml:space="preserve">Revisa ID, descripción, costo, residual, fecha disponible, vida útil y baja. Datos inválidos no generan depreciación: deben corregirse antes de usar los totales.</t>
      </text>
    </comment>
    <comment authorId="0" ref="C7">
      <text>
        <t xml:space="preserve">Código único para cada activo o componente. Hay 30 espacios. No reutilizar un ID después de una baja.</t>
      </text>
    </comment>
    <comment authorId="0" ref="D7">
      <text>
        <t xml:space="preserve">Descripción suficiente para identificar el bien físicamente.</t>
      </text>
    </comment>
    <comment authorId="0" ref="E7">
      <text>
        <t xml:space="preserve">Clase informativa: maquinaria, equipos, muebles, etc. Terrenos y activos no depreciables requieren otro tratamiento y no deben cargarse aquí.</t>
      </text>
    </comment>
    <comment authorId="0" ref="F7">
      <text>
        <t xml:space="preserve">Lugar físico o centro donde se encuentra el activo.</t>
      </text>
    </comment>
    <comment authorId="0" ref="G7">
      <text>
        <t xml:space="preserve">Persona o área responsable de su custodia.</t>
      </text>
    </comment>
    <comment authorId="0" ref="H7">
      <text>
        <t xml:space="preserve">Costo capitalizado total: compra y desembolsos directamente atribuibles para ponerlo en condición de uso. Excluir impuestos recuperables. No incluye revaluaciones, deterioro o mejoras posteriores automáticas.</t>
      </text>
    </comment>
    <comment authorId="0" ref="I7">
      <text>
        <t xml:space="preserve">Importe estimado recuperable al final de la vida útil, después de costos de disposición. Entre cero y costo. Base depreciable = costo − residual.</t>
      </text>
    </comment>
    <comment authorId="0" ref="J7">
      <text>
        <t xml:space="preserve">Día en que el bien está disponible para uso. Desde ese día se devenga depreciación. No confundir con la fecha de pago.</t>
      </text>
    </comment>
    <comment authorId="0" ref="K7">
      <text>
        <t xml:space="preserve">Vida útil estimada en meses enteros de 1 a 1200. No es una tabla de vida tributaria ni una recomendación para un activo específico.</t>
      </text>
    </comment>
    <comment authorId="0" ref="L7">
      <text>
        <t xml:space="preserve">Dejar vacía mientras esté vigente. El bien sale del registro al inicio de esa fecha; se deprecia hasta el día anterior. La plantilla no calcula resultado de venta/baja ni asientos contables.</t>
      </text>
    </comment>
    <comment authorId="0" ref="M7">
      <text>
        <t xml:space="preserve">Referencia a factura, serie, fundamento de vida útil o información útil para auditoría.</t>
      </text>
    </comment>
    <comment authorId="0" ref="N7">
      <text>
        <t xml:space="preserve">EDATE(fecha disponible, vida útil). Fecha exclusiva: el último día depreciado es el anterior.</t>
      </text>
    </comment>
    <comment authorId="0" ref="O7">
      <text>
        <t xml:space="preserve">(Costo − residual) / días totales entre disponibilidad y fin de vida. Es lineal por día y mensual prorrateado; meses con distinto número de días tienen distinto cargo.</t>
      </text>
    </comment>
    <comment authorId="0" ref="P7">
      <text>
        <t xml:space="preserve">Depreciación devengada antes del primer mes del calendario, hasta fin de vida o baja. No es un dato ingresado ni se suma dos veces al gasto mensual.</t>
      </text>
    </comment>
    <comment authorId="0" ref="Q7">
      <text>
        <t xml:space="preserve">Gasto desde inicio del calendario hasta fecha de corte inclusive, limitado por disponibilidad, fin de vida y baja. Si el corte antecede al calendario, es cero.</t>
      </text>
    </comment>
    <comment authorId="0" ref="R7">
      <text>
        <t xml:space="preserve">Depreciación total histórica hasta corte inclusive, incluso si el activo fue dado de baja. No sumarla como acumulada de activos vigentes.</t>
      </text>
    </comment>
    <comment authorId="0" ref="S7">
      <text>
        <t xml:space="preserve">Costo menos acumulada al corte, únicamente si el bien sigue vigente. Si fue dado de baja o aún no está disponible, muestra cero.</t>
      </text>
    </comment>
    <comment authorId="0" ref="T7">
      <text>
        <t xml:space="preserve">Costo de los activos disponibles y no dados de baja al corte.</t>
      </text>
    </comment>
    <comment authorId="0" ref="U7">
      <text>
        <t xml:space="preserve">Depreciación acumulada de los activos vigentes. Excluye de la cartera los dados de baja.</t>
      </text>
    </comment>
    <comment authorId="0" ref="V7">
      <text>
        <t xml:space="preserve">Revisa ID, descripción, costo, residual, fecha disponible, vida útil y baja. Datos inválidos no generan depreciación: deben corregirse antes de usar los totales.</t>
      </text>
    </comment>
    <comment authorId="0" ref="C8">
      <text>
        <t xml:space="preserve">Código único para cada activo o componente. Hay 30 espacios. No reutilizar un ID después de una baja.</t>
      </text>
    </comment>
    <comment authorId="0" ref="D8">
      <text>
        <t xml:space="preserve">Descripción suficiente para identificar el bien físicamente.</t>
      </text>
    </comment>
    <comment authorId="0" ref="E8">
      <text>
        <t xml:space="preserve">Clase informativa: maquinaria, equipos, muebles, etc. Terrenos y activos no depreciables requieren otro tratamiento y no deben cargarse aquí.</t>
      </text>
    </comment>
    <comment authorId="0" ref="F8">
      <text>
        <t xml:space="preserve">Lugar físico o centro donde se encuentra el activo.</t>
      </text>
    </comment>
    <comment authorId="0" ref="G8">
      <text>
        <t xml:space="preserve">Persona o área responsable de su custodia.</t>
      </text>
    </comment>
    <comment authorId="0" ref="H8">
      <text>
        <t xml:space="preserve">Costo capitalizado total: compra y desembolsos directamente atribuibles para ponerlo en condición de uso. Excluir impuestos recuperables. No incluye revaluaciones, deterioro o mejoras posteriores automáticas.</t>
      </text>
    </comment>
    <comment authorId="0" ref="I8">
      <text>
        <t xml:space="preserve">Importe estimado recuperable al final de la vida útil, después de costos de disposición. Entre cero y costo. Base depreciable = costo − residual.</t>
      </text>
    </comment>
    <comment authorId="0" ref="J8">
      <text>
        <t xml:space="preserve">Día en que el bien está disponible para uso. Desde ese día se devenga depreciación. No confundir con la fecha de pago.</t>
      </text>
    </comment>
    <comment authorId="0" ref="K8">
      <text>
        <t xml:space="preserve">Vida útil estimada en meses enteros de 1 a 1200. No es una tabla de vida tributaria ni una recomendación para un activo específico.</t>
      </text>
    </comment>
    <comment authorId="0" ref="L8">
      <text>
        <t xml:space="preserve">Dejar vacía mientras esté vigente. El bien sale del registro al inicio de esa fecha; se deprecia hasta el día anterior. La plantilla no calcula resultado de venta/baja ni asientos contables.</t>
      </text>
    </comment>
    <comment authorId="0" ref="M8">
      <text>
        <t xml:space="preserve">Referencia a factura, serie, fundamento de vida útil o información útil para auditoría.</t>
      </text>
    </comment>
    <comment authorId="0" ref="N8">
      <text>
        <t xml:space="preserve">EDATE(fecha disponible, vida útil). Fecha exclusiva: el último día depreciado es el anterior.</t>
      </text>
    </comment>
    <comment authorId="0" ref="O8">
      <text>
        <t xml:space="preserve">(Costo − residual) / días totales entre disponibilidad y fin de vida. Es lineal por día y mensual prorrateado; meses con distinto número de días tienen distinto cargo.</t>
      </text>
    </comment>
    <comment authorId="0" ref="P8">
      <text>
        <t xml:space="preserve">Depreciación devengada antes del primer mes del calendario, hasta fin de vida o baja. No es un dato ingresado ni se suma dos veces al gasto mensual.</t>
      </text>
    </comment>
    <comment authorId="0" ref="Q8">
      <text>
        <t xml:space="preserve">Gasto desde inicio del calendario hasta fecha de corte inclusive, limitado por disponibilidad, fin de vida y baja. Si el corte antecede al calendario, es cero.</t>
      </text>
    </comment>
    <comment authorId="0" ref="R8">
      <text>
        <t xml:space="preserve">Depreciación total histórica hasta corte inclusive, incluso si el activo fue dado de baja. No sumarla como acumulada de activos vigentes.</t>
      </text>
    </comment>
    <comment authorId="0" ref="S8">
      <text>
        <t xml:space="preserve">Costo menos acumulada al corte, únicamente si el bien sigue vigente. Si fue dado de baja o aún no está disponible, muestra cero.</t>
      </text>
    </comment>
    <comment authorId="0" ref="T8">
      <text>
        <t xml:space="preserve">Costo de los activos disponibles y no dados de baja al corte.</t>
      </text>
    </comment>
    <comment authorId="0" ref="U8">
      <text>
        <t xml:space="preserve">Depreciación acumulada de los activos vigentes. Excluye de la cartera los dados de baja.</t>
      </text>
    </comment>
    <comment authorId="0" ref="V8">
      <text>
        <t xml:space="preserve">Revisa ID, descripción, costo, residual, fecha disponible, vida útil y baja. Datos inválidos no generan depreciación: deben corregirse antes de usar los totales.</t>
      </text>
    </comment>
    <comment authorId="0" ref="C9">
      <text>
        <t xml:space="preserve">Código único para cada activo o componente. Hay 30 espacios. No reutilizar un ID después de una baja.</t>
      </text>
    </comment>
    <comment authorId="0" ref="D9">
      <text>
        <t xml:space="preserve">Descripción suficiente para identificar el bien físicamente.</t>
      </text>
    </comment>
    <comment authorId="0" ref="E9">
      <text>
        <t xml:space="preserve">Clase informativa: maquinaria, equipos, muebles, etc. Terrenos y activos no depreciables requieren otro tratamiento y no deben cargarse aquí.</t>
      </text>
    </comment>
    <comment authorId="0" ref="F9">
      <text>
        <t xml:space="preserve">Lugar físico o centro donde se encuentra el activo.</t>
      </text>
    </comment>
    <comment authorId="0" ref="G9">
      <text>
        <t xml:space="preserve">Persona o área responsable de su custodia.</t>
      </text>
    </comment>
    <comment authorId="0" ref="H9">
      <text>
        <t xml:space="preserve">Costo capitalizado total: compra y desembolsos directamente atribuibles para ponerlo en condición de uso. Excluir impuestos recuperables. No incluye revaluaciones, deterioro o mejoras posteriores automáticas.</t>
      </text>
    </comment>
    <comment authorId="0" ref="I9">
      <text>
        <t xml:space="preserve">Importe estimado recuperable al final de la vida útil, después de costos de disposición. Entre cero y costo. Base depreciable = costo − residual.</t>
      </text>
    </comment>
    <comment authorId="0" ref="J9">
      <text>
        <t xml:space="preserve">Día en que el bien está disponible para uso. Desde ese día se devenga depreciación. No confundir con la fecha de pago.</t>
      </text>
    </comment>
    <comment authorId="0" ref="K9">
      <text>
        <t xml:space="preserve">Vida útil estimada en meses enteros de 1 a 1200. No es una tabla de vida tributaria ni una recomendación para un activo específico.</t>
      </text>
    </comment>
    <comment authorId="0" ref="L9">
      <text>
        <t xml:space="preserve">Dejar vacía mientras esté vigente. El bien sale del registro al inicio de esa fecha; se deprecia hasta el día anterior. La plantilla no calcula resultado de venta/baja ni asientos contables.</t>
      </text>
    </comment>
    <comment authorId="0" ref="M9">
      <text>
        <t xml:space="preserve">Referencia a factura, serie, fundamento de vida útil o información útil para auditoría.</t>
      </text>
    </comment>
    <comment authorId="0" ref="N9">
      <text>
        <t xml:space="preserve">EDATE(fecha disponible, vida útil). Fecha exclusiva: el último día depreciado es el anterior.</t>
      </text>
    </comment>
    <comment authorId="0" ref="O9">
      <text>
        <t xml:space="preserve">(Costo − residual) / días totales entre disponibilidad y fin de vida. Es lineal por día y mensual prorrateado; meses con distinto número de días tienen distinto cargo.</t>
      </text>
    </comment>
    <comment authorId="0" ref="P9">
      <text>
        <t xml:space="preserve">Depreciación devengada antes del primer mes del calendario, hasta fin de vida o baja. No es un dato ingresado ni se suma dos veces al gasto mensual.</t>
      </text>
    </comment>
    <comment authorId="0" ref="Q9">
      <text>
        <t xml:space="preserve">Gasto desde inicio del calendario hasta fecha de corte inclusive, limitado por disponibilidad, fin de vida y baja. Si el corte antecede al calendario, es cero.</t>
      </text>
    </comment>
    <comment authorId="0" ref="R9">
      <text>
        <t xml:space="preserve">Depreciación total histórica hasta corte inclusive, incluso si el activo fue dado de baja. No sumarla como acumulada de activos vigentes.</t>
      </text>
    </comment>
    <comment authorId="0" ref="S9">
      <text>
        <t xml:space="preserve">Costo menos acumulada al corte, únicamente si el bien sigue vigente. Si fue dado de baja o aún no está disponible, muestra cero.</t>
      </text>
    </comment>
    <comment authorId="0" ref="T9">
      <text>
        <t xml:space="preserve">Costo de los activos disponibles y no dados de baja al corte.</t>
      </text>
    </comment>
    <comment authorId="0" ref="U9">
      <text>
        <t xml:space="preserve">Depreciación acumulada de los activos vigentes. Excluye de la cartera los dados de baja.</t>
      </text>
    </comment>
    <comment authorId="0" ref="V9">
      <text>
        <t xml:space="preserve">Revisa ID, descripción, costo, residual, fecha disponible, vida útil y baja. Datos inválidos no generan depreciación: deben corregirse antes de usar los totales.</t>
      </text>
    </comment>
    <comment authorId="0" ref="C10">
      <text>
        <t xml:space="preserve">Código único para cada activo o componente. Hay 30 espacios. No reutilizar un ID después de una baja.</t>
      </text>
    </comment>
    <comment authorId="0" ref="D10">
      <text>
        <t xml:space="preserve">Descripción suficiente para identificar el bien físicamente.</t>
      </text>
    </comment>
    <comment authorId="0" ref="E10">
      <text>
        <t xml:space="preserve">Clase informativa: maquinaria, equipos, muebles, etc. Terrenos y activos no depreciables requieren otro tratamiento y no deben cargarse aquí.</t>
      </text>
    </comment>
    <comment authorId="0" ref="F10">
      <text>
        <t xml:space="preserve">Lugar físico o centro donde se encuentra el activo.</t>
      </text>
    </comment>
    <comment authorId="0" ref="G10">
      <text>
        <t xml:space="preserve">Persona o área responsable de su custodia.</t>
      </text>
    </comment>
    <comment authorId="0" ref="H10">
      <text>
        <t xml:space="preserve">Costo capitalizado total: compra y desembolsos directamente atribuibles para ponerlo en condición de uso. Excluir impuestos recuperables. No incluye revaluaciones, deterioro o mejoras posteriores automáticas.</t>
      </text>
    </comment>
    <comment authorId="0" ref="I10">
      <text>
        <t xml:space="preserve">Importe estimado recuperable al final de la vida útil, después de costos de disposición. Entre cero y costo. Base depreciable = costo − residual.</t>
      </text>
    </comment>
    <comment authorId="0" ref="J10">
      <text>
        <t xml:space="preserve">Día en que el bien está disponible para uso. Desde ese día se devenga depreciación. No confundir con la fecha de pago.</t>
      </text>
    </comment>
    <comment authorId="0" ref="K10">
      <text>
        <t xml:space="preserve">Vida útil estimada en meses enteros de 1 a 1200. No es una tabla de vida tributaria ni una recomendación para un activo específico.</t>
      </text>
    </comment>
    <comment authorId="0" ref="L10">
      <text>
        <t xml:space="preserve">Dejar vacía mientras esté vigente. El bien sale del registro al inicio de esa fecha; se deprecia hasta el día anterior. La plantilla no calcula resultado de venta/baja ni asientos contables.</t>
      </text>
    </comment>
    <comment authorId="0" ref="M10">
      <text>
        <t xml:space="preserve">Referencia a factura, serie, fundamento de vida útil o información útil para auditoría.</t>
      </text>
    </comment>
    <comment authorId="0" ref="N10">
      <text>
        <t xml:space="preserve">EDATE(fecha disponible, vida útil). Fecha exclusiva: el último día depreciado es el anterior.</t>
      </text>
    </comment>
    <comment authorId="0" ref="O10">
      <text>
        <t xml:space="preserve">(Costo − residual) / días totales entre disponibilidad y fin de vida. Es lineal por día y mensual prorrateado; meses con distinto número de días tienen distinto cargo.</t>
      </text>
    </comment>
    <comment authorId="0" ref="P10">
      <text>
        <t xml:space="preserve">Depreciación devengada antes del primer mes del calendario, hasta fin de vida o baja. No es un dato ingresado ni se suma dos veces al gasto mensual.</t>
      </text>
    </comment>
    <comment authorId="0" ref="Q10">
      <text>
        <t xml:space="preserve">Gasto desde inicio del calendario hasta fecha de corte inclusive, limitado por disponibilidad, fin de vida y baja. Si el corte antecede al calendario, es cero.</t>
      </text>
    </comment>
    <comment authorId="0" ref="R10">
      <text>
        <t xml:space="preserve">Depreciación total histórica hasta corte inclusive, incluso si el activo fue dado de baja. No sumarla como acumulada de activos vigentes.</t>
      </text>
    </comment>
    <comment authorId="0" ref="S10">
      <text>
        <t xml:space="preserve">Costo menos acumulada al corte, únicamente si el bien sigue vigente. Si fue dado de baja o aún no está disponible, muestra cero.</t>
      </text>
    </comment>
    <comment authorId="0" ref="T10">
      <text>
        <t xml:space="preserve">Costo de los activos disponibles y no dados de baja al corte.</t>
      </text>
    </comment>
    <comment authorId="0" ref="U10">
      <text>
        <t xml:space="preserve">Depreciación acumulada de los activos vigentes. Excluye de la cartera los dados de baja.</t>
      </text>
    </comment>
    <comment authorId="0" ref="V10">
      <text>
        <t xml:space="preserve">Revisa ID, descripción, costo, residual, fecha disponible, vida útil y baja. Datos inválidos no generan depreciación: deben corregirse antes de usar los totales.</t>
      </text>
    </comment>
    <comment authorId="0" ref="C11">
      <text>
        <t xml:space="preserve">Código único para cada activo o componente. Hay 30 espacios. No reutilizar un ID después de una baja.</t>
      </text>
    </comment>
    <comment authorId="0" ref="D11">
      <text>
        <t xml:space="preserve">Descripción suficiente para identificar el bien físicamente.</t>
      </text>
    </comment>
    <comment authorId="0" ref="E11">
      <text>
        <t xml:space="preserve">Clase informativa: maquinaria, equipos, muebles, etc. Terrenos y activos no depreciables requieren otro tratamiento y no deben cargarse aquí.</t>
      </text>
    </comment>
    <comment authorId="0" ref="F11">
      <text>
        <t xml:space="preserve">Lugar físico o centro donde se encuentra el activo.</t>
      </text>
    </comment>
    <comment authorId="0" ref="G11">
      <text>
        <t xml:space="preserve">Persona o área responsable de su custodia.</t>
      </text>
    </comment>
    <comment authorId="0" ref="H11">
      <text>
        <t xml:space="preserve">Costo capitalizado total: compra y desembolsos directamente atribuibles para ponerlo en condición de uso. Excluir impuestos recuperables. No incluye revaluaciones, deterioro o mejoras posteriores automáticas.</t>
      </text>
    </comment>
    <comment authorId="0" ref="I11">
      <text>
        <t xml:space="preserve">Importe estimado recuperable al final de la vida útil, después de costos de disposición. Entre cero y costo. Base depreciable = costo − residual.</t>
      </text>
    </comment>
    <comment authorId="0" ref="J11">
      <text>
        <t xml:space="preserve">Día en que el bien está disponible para uso. Desde ese día se devenga depreciación. No confundir con la fecha de pago.</t>
      </text>
    </comment>
    <comment authorId="0" ref="K11">
      <text>
        <t xml:space="preserve">Vida útil estimada en meses enteros de 1 a 1200. No es una tabla de vida tributaria ni una recomendación para un activo específico.</t>
      </text>
    </comment>
    <comment authorId="0" ref="L11">
      <text>
        <t xml:space="preserve">Dejar vacía mientras esté vigente. El bien sale del registro al inicio de esa fecha; se deprecia hasta el día anterior. La plantilla no calcula resultado de venta/baja ni asientos contables.</t>
      </text>
    </comment>
    <comment authorId="0" ref="M11">
      <text>
        <t xml:space="preserve">Referencia a factura, serie, fundamento de vida útil o información útil para auditoría.</t>
      </text>
    </comment>
    <comment authorId="0" ref="N11">
      <text>
        <t xml:space="preserve">EDATE(fecha disponible, vida útil). Fecha exclusiva: el último día depreciado es el anterior.</t>
      </text>
    </comment>
    <comment authorId="0" ref="O11">
      <text>
        <t xml:space="preserve">(Costo − residual) / días totales entre disponibilidad y fin de vida. Es lineal por día y mensual prorrateado; meses con distinto número de días tienen distinto cargo.</t>
      </text>
    </comment>
    <comment authorId="0" ref="P11">
      <text>
        <t xml:space="preserve">Depreciación devengada antes del primer mes del calendario, hasta fin de vida o baja. No es un dato ingresado ni se suma dos veces al gasto mensual.</t>
      </text>
    </comment>
    <comment authorId="0" ref="Q11">
      <text>
        <t xml:space="preserve">Gasto desde inicio del calendario hasta fecha de corte inclusive, limitado por disponibilidad, fin de vida y baja. Si el corte antecede al calendario, es cero.</t>
      </text>
    </comment>
    <comment authorId="0" ref="R11">
      <text>
        <t xml:space="preserve">Depreciación total histórica hasta corte inclusive, incluso si el activo fue dado de baja. No sumarla como acumulada de activos vigentes.</t>
      </text>
    </comment>
    <comment authorId="0" ref="S11">
      <text>
        <t xml:space="preserve">Costo menos acumulada al corte, únicamente si el bien sigue vigente. Si fue dado de baja o aún no está disponible, muestra cero.</t>
      </text>
    </comment>
    <comment authorId="0" ref="T11">
      <text>
        <t xml:space="preserve">Costo de los activos disponibles y no dados de baja al corte.</t>
      </text>
    </comment>
    <comment authorId="0" ref="U11">
      <text>
        <t xml:space="preserve">Depreciación acumulada de los activos vigentes. Excluye de la cartera los dados de baja.</t>
      </text>
    </comment>
    <comment authorId="0" ref="V11">
      <text>
        <t xml:space="preserve">Revisa ID, descripción, costo, residual, fecha disponible, vida útil y baja. Datos inválidos no generan depreciación: deben corregirse antes de usar los totales.</t>
      </text>
    </comment>
    <comment authorId="0" ref="C12">
      <text>
        <t xml:space="preserve">Código único para cada activo o componente. Hay 30 espacios. No reutilizar un ID después de una baja.</t>
      </text>
    </comment>
    <comment authorId="0" ref="D12">
      <text>
        <t xml:space="preserve">Descripción suficiente para identificar el bien físicamente.</t>
      </text>
    </comment>
    <comment authorId="0" ref="E12">
      <text>
        <t xml:space="preserve">Clase informativa: maquinaria, equipos, muebles, etc. Terrenos y activos no depreciables requieren otro tratamiento y no deben cargarse aquí.</t>
      </text>
    </comment>
    <comment authorId="0" ref="F12">
      <text>
        <t xml:space="preserve">Lugar físico o centro donde se encuentra el activo.</t>
      </text>
    </comment>
    <comment authorId="0" ref="G12">
      <text>
        <t xml:space="preserve">Persona o área responsable de su custodia.</t>
      </text>
    </comment>
    <comment authorId="0" ref="H12">
      <text>
        <t xml:space="preserve">Costo capitalizado total: compra y desembolsos directamente atribuibles para ponerlo en condición de uso. Excluir impuestos recuperables. No incluye revaluaciones, deterioro o mejoras posteriores automáticas.</t>
      </text>
    </comment>
    <comment authorId="0" ref="I12">
      <text>
        <t xml:space="preserve">Importe estimado recuperable al final de la vida útil, después de costos de disposición. Entre cero y costo. Base depreciable = costo − residual.</t>
      </text>
    </comment>
    <comment authorId="0" ref="J12">
      <text>
        <t xml:space="preserve">Día en que el bien está disponible para uso. Desde ese día se devenga depreciación. No confundir con la fecha de pago.</t>
      </text>
    </comment>
    <comment authorId="0" ref="K12">
      <text>
        <t xml:space="preserve">Vida útil estimada en meses enteros de 1 a 1200. No es una tabla de vida tributaria ni una recomendación para un activo específico.</t>
      </text>
    </comment>
    <comment authorId="0" ref="L12">
      <text>
        <t xml:space="preserve">Dejar vacía mientras esté vigente. El bien sale del registro al inicio de esa fecha; se deprecia hasta el día anterior. La plantilla no calcula resultado de venta/baja ni asientos contables.</t>
      </text>
    </comment>
    <comment authorId="0" ref="M12">
      <text>
        <t xml:space="preserve">Referencia a factura, serie, fundamento de vida útil o información útil para auditoría.</t>
      </text>
    </comment>
    <comment authorId="0" ref="N12">
      <text>
        <t xml:space="preserve">EDATE(fecha disponible, vida útil). Fecha exclusiva: el último día depreciado es el anterior.</t>
      </text>
    </comment>
    <comment authorId="0" ref="O12">
      <text>
        <t xml:space="preserve">(Costo − residual) / días totales entre disponibilidad y fin de vida. Es lineal por día y mensual prorrateado; meses con distinto número de días tienen distinto cargo.</t>
      </text>
    </comment>
    <comment authorId="0" ref="P12">
      <text>
        <t xml:space="preserve">Depreciación devengada antes del primer mes del calendario, hasta fin de vida o baja. No es un dato ingresado ni se suma dos veces al gasto mensual.</t>
      </text>
    </comment>
    <comment authorId="0" ref="Q12">
      <text>
        <t xml:space="preserve">Gasto desde inicio del calendario hasta fecha de corte inclusive, limitado por disponibilidad, fin de vida y baja. Si el corte antecede al calendario, es cero.</t>
      </text>
    </comment>
    <comment authorId="0" ref="R12">
      <text>
        <t xml:space="preserve">Depreciación total histórica hasta corte inclusive, incluso si el activo fue dado de baja. No sumarla como acumulada de activos vigentes.</t>
      </text>
    </comment>
    <comment authorId="0" ref="S12">
      <text>
        <t xml:space="preserve">Costo menos acumulada al corte, únicamente si el bien sigue vigente. Si fue dado de baja o aún no está disponible, muestra cero.</t>
      </text>
    </comment>
    <comment authorId="0" ref="T12">
      <text>
        <t xml:space="preserve">Costo de los activos disponibles y no dados de baja al corte.</t>
      </text>
    </comment>
    <comment authorId="0" ref="U12">
      <text>
        <t xml:space="preserve">Depreciación acumulada de los activos vigentes. Excluye de la cartera los dados de baja.</t>
      </text>
    </comment>
    <comment authorId="0" ref="V12">
      <text>
        <t xml:space="preserve">Revisa ID, descripción, costo, residual, fecha disponible, vida útil y baja. Datos inválidos no generan depreciación: deben corregirse antes de usar los totales.</t>
      </text>
    </comment>
    <comment authorId="0" ref="C13">
      <text>
        <t xml:space="preserve">Código único para cada activo o componente. Hay 30 espacios. No reutilizar un ID después de una baja.</t>
      </text>
    </comment>
    <comment authorId="0" ref="D13">
      <text>
        <t xml:space="preserve">Descripción suficiente para identificar el bien físicamente.</t>
      </text>
    </comment>
    <comment authorId="0" ref="E13">
      <text>
        <t xml:space="preserve">Clase informativa: maquinaria, equipos, muebles, etc. Terrenos y activos no depreciables requieren otro tratamiento y no deben cargarse aquí.</t>
      </text>
    </comment>
    <comment authorId="0" ref="F13">
      <text>
        <t xml:space="preserve">Lugar físico o centro donde se encuentra el activo.</t>
      </text>
    </comment>
    <comment authorId="0" ref="G13">
      <text>
        <t xml:space="preserve">Persona o área responsable de su custodia.</t>
      </text>
    </comment>
    <comment authorId="0" ref="H13">
      <text>
        <t xml:space="preserve">Costo capitalizado total: compra y desembolsos directamente atribuibles para ponerlo en condición de uso. Excluir impuestos recuperables. No incluye revaluaciones, deterioro o mejoras posteriores automáticas.</t>
      </text>
    </comment>
    <comment authorId="0" ref="I13">
      <text>
        <t xml:space="preserve">Importe estimado recuperable al final de la vida útil, después de costos de disposición. Entre cero y costo. Base depreciable = costo − residual.</t>
      </text>
    </comment>
    <comment authorId="0" ref="J13">
      <text>
        <t xml:space="preserve">Día en que el bien está disponible para uso. Desde ese día se devenga depreciación. No confundir con la fecha de pago.</t>
      </text>
    </comment>
    <comment authorId="0" ref="K13">
      <text>
        <t xml:space="preserve">Vida útil estimada en meses enteros de 1 a 1200. No es una tabla de vida tributaria ni una recomendación para un activo específico.</t>
      </text>
    </comment>
    <comment authorId="0" ref="L13">
      <text>
        <t xml:space="preserve">Dejar vacía mientras esté vigente. El bien sale del registro al inicio de esa fecha; se deprecia hasta el día anterior. La plantilla no calcula resultado de venta/baja ni asientos contables.</t>
      </text>
    </comment>
    <comment authorId="0" ref="M13">
      <text>
        <t xml:space="preserve">Referencia a factura, serie, fundamento de vida útil o información útil para auditoría.</t>
      </text>
    </comment>
    <comment authorId="0" ref="N13">
      <text>
        <t xml:space="preserve">EDATE(fecha disponible, vida útil). Fecha exclusiva: el último día depreciado es el anterior.</t>
      </text>
    </comment>
    <comment authorId="0" ref="O13">
      <text>
        <t xml:space="preserve">(Costo − residual) / días totales entre disponibilidad y fin de vida. Es lineal por día y mensual prorrateado; meses con distinto número de días tienen distinto cargo.</t>
      </text>
    </comment>
    <comment authorId="0" ref="P13">
      <text>
        <t xml:space="preserve">Depreciación devengada antes del primer mes del calendario, hasta fin de vida o baja. No es un dato ingresado ni se suma dos veces al gasto mensual.</t>
      </text>
    </comment>
    <comment authorId="0" ref="Q13">
      <text>
        <t xml:space="preserve">Gasto desde inicio del calendario hasta fecha de corte inclusive, limitado por disponibilidad, fin de vida y baja. Si el corte antecede al calendario, es cero.</t>
      </text>
    </comment>
    <comment authorId="0" ref="R13">
      <text>
        <t xml:space="preserve">Depreciación total histórica hasta corte inclusive, incluso si el activo fue dado de baja. No sumarla como acumulada de activos vigentes.</t>
      </text>
    </comment>
    <comment authorId="0" ref="S13">
      <text>
        <t xml:space="preserve">Costo menos acumulada al corte, únicamente si el bien sigue vigente. Si fue dado de baja o aún no está disponible, muestra cero.</t>
      </text>
    </comment>
    <comment authorId="0" ref="T13">
      <text>
        <t xml:space="preserve">Costo de los activos disponibles y no dados de baja al corte.</t>
      </text>
    </comment>
    <comment authorId="0" ref="U13">
      <text>
        <t xml:space="preserve">Depreciación acumulada de los activos vigentes. Excluye de la cartera los dados de baja.</t>
      </text>
    </comment>
    <comment authorId="0" ref="V13">
      <text>
        <t xml:space="preserve">Revisa ID, descripción, costo, residual, fecha disponible, vida útil y baja. Datos inválidos no generan depreciación: deben corregirse antes de usar los totales.</t>
      </text>
    </comment>
    <comment authorId="0" ref="C14">
      <text>
        <t xml:space="preserve">Código único para cada activo o componente. Hay 30 espacios. No reutilizar un ID después de una baja.</t>
      </text>
    </comment>
    <comment authorId="0" ref="D14">
      <text>
        <t xml:space="preserve">Descripción suficiente para identificar el bien físicamente.</t>
      </text>
    </comment>
    <comment authorId="0" ref="E14">
      <text>
        <t xml:space="preserve">Clase informativa: maquinaria, equipos, muebles, etc. Terrenos y activos no depreciables requieren otro tratamiento y no deben cargarse aquí.</t>
      </text>
    </comment>
    <comment authorId="0" ref="F14">
      <text>
        <t xml:space="preserve">Lugar físico o centro donde se encuentra el activo.</t>
      </text>
    </comment>
    <comment authorId="0" ref="G14">
      <text>
        <t xml:space="preserve">Persona o área responsable de su custodia.</t>
      </text>
    </comment>
    <comment authorId="0" ref="H14">
      <text>
        <t xml:space="preserve">Costo capitalizado total: compra y desembolsos directamente atribuibles para ponerlo en condición de uso. Excluir impuestos recuperables. No incluye revaluaciones, deterioro o mejoras posteriores automáticas.</t>
      </text>
    </comment>
    <comment authorId="0" ref="I14">
      <text>
        <t xml:space="preserve">Importe estimado recuperable al final de la vida útil, después de costos de disposición. Entre cero y costo. Base depreciable = costo − residual.</t>
      </text>
    </comment>
    <comment authorId="0" ref="J14">
      <text>
        <t xml:space="preserve">Día en que el bien está disponible para uso. Desde ese día se devenga depreciación. No confundir con la fecha de pago.</t>
      </text>
    </comment>
    <comment authorId="0" ref="K14">
      <text>
        <t xml:space="preserve">Vida útil estimada en meses enteros de 1 a 1200. No es una tabla de vida tributaria ni una recomendación para un activo específico.</t>
      </text>
    </comment>
    <comment authorId="0" ref="L14">
      <text>
        <t xml:space="preserve">Dejar vacía mientras esté vigente. El bien sale del registro al inicio de esa fecha; se deprecia hasta el día anterior. La plantilla no calcula resultado de venta/baja ni asientos contables.</t>
      </text>
    </comment>
    <comment authorId="0" ref="M14">
      <text>
        <t xml:space="preserve">Referencia a factura, serie, fundamento de vida útil o información útil para auditoría.</t>
      </text>
    </comment>
    <comment authorId="0" ref="N14">
      <text>
        <t xml:space="preserve">EDATE(fecha disponible, vida útil). Fecha exclusiva: el último día depreciado es el anterior.</t>
      </text>
    </comment>
    <comment authorId="0" ref="O14">
      <text>
        <t xml:space="preserve">(Costo − residual) / días totales entre disponibilidad y fin de vida. Es lineal por día y mensual prorrateado; meses con distinto número de días tienen distinto cargo.</t>
      </text>
    </comment>
    <comment authorId="0" ref="P14">
      <text>
        <t xml:space="preserve">Depreciación devengada antes del primer mes del calendario, hasta fin de vida o baja. No es un dato ingresado ni se suma dos veces al gasto mensual.</t>
      </text>
    </comment>
    <comment authorId="0" ref="Q14">
      <text>
        <t xml:space="preserve">Gasto desde inicio del calendario hasta fecha de corte inclusive, limitado por disponibilidad, fin de vida y baja. Si el corte antecede al calendario, es cero.</t>
      </text>
    </comment>
    <comment authorId="0" ref="R14">
      <text>
        <t xml:space="preserve">Depreciación total histórica hasta corte inclusive, incluso si el activo fue dado de baja. No sumarla como acumulada de activos vigentes.</t>
      </text>
    </comment>
    <comment authorId="0" ref="S14">
      <text>
        <t xml:space="preserve">Costo menos acumulada al corte, únicamente si el bien sigue vigente. Si fue dado de baja o aún no está disponible, muestra cero.</t>
      </text>
    </comment>
    <comment authorId="0" ref="T14">
      <text>
        <t xml:space="preserve">Costo de los activos disponibles y no dados de baja al corte.</t>
      </text>
    </comment>
    <comment authorId="0" ref="U14">
      <text>
        <t xml:space="preserve">Depreciación acumulada de los activos vigentes. Excluye de la cartera los dados de baja.</t>
      </text>
    </comment>
    <comment authorId="0" ref="V14">
      <text>
        <t xml:space="preserve">Revisa ID, descripción, costo, residual, fecha disponible, vida útil y baja. Datos inválidos no generan depreciación: deben corregirse antes de usar los totales.</t>
      </text>
    </comment>
    <comment authorId="0" ref="C15">
      <text>
        <t xml:space="preserve">Código único para cada activo o componente. Hay 30 espacios. No reutilizar un ID después de una baja.</t>
      </text>
    </comment>
    <comment authorId="0" ref="D15">
      <text>
        <t xml:space="preserve">Descripción suficiente para identificar el bien físicamente.</t>
      </text>
    </comment>
    <comment authorId="0" ref="E15">
      <text>
        <t xml:space="preserve">Clase informativa: maquinaria, equipos, muebles, etc. Terrenos y activos no depreciables requieren otro tratamiento y no deben cargarse aquí.</t>
      </text>
    </comment>
    <comment authorId="0" ref="F15">
      <text>
        <t xml:space="preserve">Lugar físico o centro donde se encuentra el activo.</t>
      </text>
    </comment>
    <comment authorId="0" ref="G15">
      <text>
        <t xml:space="preserve">Persona o área responsable de su custodia.</t>
      </text>
    </comment>
    <comment authorId="0" ref="H15">
      <text>
        <t xml:space="preserve">Costo capitalizado total: compra y desembolsos directamente atribuibles para ponerlo en condición de uso. Excluir impuestos recuperables. No incluye revaluaciones, deterioro o mejoras posteriores automáticas.</t>
      </text>
    </comment>
    <comment authorId="0" ref="I15">
      <text>
        <t xml:space="preserve">Importe estimado recuperable al final de la vida útil, después de costos de disposición. Entre cero y costo. Base depreciable = costo − residual.</t>
      </text>
    </comment>
    <comment authorId="0" ref="J15">
      <text>
        <t xml:space="preserve">Día en que el bien está disponible para uso. Desde ese día se devenga depreciación. No confundir con la fecha de pago.</t>
      </text>
    </comment>
    <comment authorId="0" ref="K15">
      <text>
        <t xml:space="preserve">Vida útil estimada en meses enteros de 1 a 1200. No es una tabla de vida tributaria ni una recomendación para un activo específico.</t>
      </text>
    </comment>
    <comment authorId="0" ref="L15">
      <text>
        <t xml:space="preserve">Dejar vacía mientras esté vigente. El bien sale del registro al inicio de esa fecha; se deprecia hasta el día anterior. La plantilla no calcula resultado de venta/baja ni asientos contables.</t>
      </text>
    </comment>
    <comment authorId="0" ref="M15">
      <text>
        <t xml:space="preserve">Referencia a factura, serie, fundamento de vida útil o información útil para auditoría.</t>
      </text>
    </comment>
    <comment authorId="0" ref="N15">
      <text>
        <t xml:space="preserve">EDATE(fecha disponible, vida útil). Fecha exclusiva: el último día depreciado es el anterior.</t>
      </text>
    </comment>
    <comment authorId="0" ref="O15">
      <text>
        <t xml:space="preserve">(Costo − residual) / días totales entre disponibilidad y fin de vida. Es lineal por día y mensual prorrateado; meses con distinto número de días tienen distinto cargo.</t>
      </text>
    </comment>
    <comment authorId="0" ref="P15">
      <text>
        <t xml:space="preserve">Depreciación devengada antes del primer mes del calendario, hasta fin de vida o baja. No es un dato ingresado ni se suma dos veces al gasto mensual.</t>
      </text>
    </comment>
    <comment authorId="0" ref="Q15">
      <text>
        <t xml:space="preserve">Gasto desde inicio del calendario hasta fecha de corte inclusive, limitado por disponibilidad, fin de vida y baja. Si el corte antecede al calendario, es cero.</t>
      </text>
    </comment>
    <comment authorId="0" ref="R15">
      <text>
        <t xml:space="preserve">Depreciación total histórica hasta corte inclusive, incluso si el activo fue dado de baja. No sumarla como acumulada de activos vigentes.</t>
      </text>
    </comment>
    <comment authorId="0" ref="S15">
      <text>
        <t xml:space="preserve">Costo menos acumulada al corte, únicamente si el bien sigue vigente. Si fue dado de baja o aún no está disponible, muestra cero.</t>
      </text>
    </comment>
    <comment authorId="0" ref="T15">
      <text>
        <t xml:space="preserve">Costo de los activos disponibles y no dados de baja al corte.</t>
      </text>
    </comment>
    <comment authorId="0" ref="U15">
      <text>
        <t xml:space="preserve">Depreciación acumulada de los activos vigentes. Excluye de la cartera los dados de baja.</t>
      </text>
    </comment>
    <comment authorId="0" ref="V15">
      <text>
        <t xml:space="preserve">Revisa ID, descripción, costo, residual, fecha disponible, vida útil y baja. Datos inválidos no generan depreciación: deben corregirse antes de usar los totales.</t>
      </text>
    </comment>
    <comment authorId="0" ref="C16">
      <text>
        <t xml:space="preserve">Código único para cada activo o componente. Hay 30 espacios. No reutilizar un ID después de una baja.</t>
      </text>
    </comment>
    <comment authorId="0" ref="D16">
      <text>
        <t xml:space="preserve">Descripción suficiente para identificar el bien físicamente.</t>
      </text>
    </comment>
    <comment authorId="0" ref="E16">
      <text>
        <t xml:space="preserve">Clase informativa: maquinaria, equipos, muebles, etc. Terrenos y activos no depreciables requieren otro tratamiento y no deben cargarse aquí.</t>
      </text>
    </comment>
    <comment authorId="0" ref="F16">
      <text>
        <t xml:space="preserve">Lugar físico o centro donde se encuentra el activo.</t>
      </text>
    </comment>
    <comment authorId="0" ref="G16">
      <text>
        <t xml:space="preserve">Persona o área responsable de su custodia.</t>
      </text>
    </comment>
    <comment authorId="0" ref="H16">
      <text>
        <t xml:space="preserve">Costo capitalizado total: compra y desembolsos directamente atribuibles para ponerlo en condición de uso. Excluir impuestos recuperables. No incluye revaluaciones, deterioro o mejoras posteriores automáticas.</t>
      </text>
    </comment>
    <comment authorId="0" ref="I16">
      <text>
        <t xml:space="preserve">Importe estimado recuperable al final de la vida útil, después de costos de disposición. Entre cero y costo. Base depreciable = costo − residual.</t>
      </text>
    </comment>
    <comment authorId="0" ref="J16">
      <text>
        <t xml:space="preserve">Día en que el bien está disponible para uso. Desde ese día se devenga depreciación. No confundir con la fecha de pago.</t>
      </text>
    </comment>
    <comment authorId="0" ref="K16">
      <text>
        <t xml:space="preserve">Vida útil estimada en meses enteros de 1 a 1200. No es una tabla de vida tributaria ni una recomendación para un activo específico.</t>
      </text>
    </comment>
    <comment authorId="0" ref="L16">
      <text>
        <t xml:space="preserve">Dejar vacía mientras esté vigente. El bien sale del registro al inicio de esa fecha; se deprecia hasta el día anterior. La plantilla no calcula resultado de venta/baja ni asientos contables.</t>
      </text>
    </comment>
    <comment authorId="0" ref="M16">
      <text>
        <t xml:space="preserve">Referencia a factura, serie, fundamento de vida útil o información útil para auditoría.</t>
      </text>
    </comment>
    <comment authorId="0" ref="N16">
      <text>
        <t xml:space="preserve">EDATE(fecha disponible, vida útil). Fecha exclusiva: el último día depreciado es el anterior.</t>
      </text>
    </comment>
    <comment authorId="0" ref="O16">
      <text>
        <t xml:space="preserve">(Costo − residual) / días totales entre disponibilidad y fin de vida. Es lineal por día y mensual prorrateado; meses con distinto número de días tienen distinto cargo.</t>
      </text>
    </comment>
    <comment authorId="0" ref="P16">
      <text>
        <t xml:space="preserve">Depreciación devengada antes del primer mes del calendario, hasta fin de vida o baja. No es un dato ingresado ni se suma dos veces al gasto mensual.</t>
      </text>
    </comment>
    <comment authorId="0" ref="Q16">
      <text>
        <t xml:space="preserve">Gasto desde inicio del calendario hasta fecha de corte inclusive, limitado por disponibilidad, fin de vida y baja. Si el corte antecede al calendario, es cero.</t>
      </text>
    </comment>
    <comment authorId="0" ref="R16">
      <text>
        <t xml:space="preserve">Depreciación total histórica hasta corte inclusive, incluso si el activo fue dado de baja. No sumarla como acumulada de activos vigentes.</t>
      </text>
    </comment>
    <comment authorId="0" ref="S16">
      <text>
        <t xml:space="preserve">Costo menos acumulada al corte, únicamente si el bien sigue vigente. Si fue dado de baja o aún no está disponible, muestra cero.</t>
      </text>
    </comment>
    <comment authorId="0" ref="T16">
      <text>
        <t xml:space="preserve">Costo de los activos disponibles y no dados de baja al corte.</t>
      </text>
    </comment>
    <comment authorId="0" ref="U16">
      <text>
        <t xml:space="preserve">Depreciación acumulada de los activos vigentes. Excluye de la cartera los dados de baja.</t>
      </text>
    </comment>
    <comment authorId="0" ref="V16">
      <text>
        <t xml:space="preserve">Revisa ID, descripción, costo, residual, fecha disponible, vida útil y baja. Datos inválidos no generan depreciación: deben corregirse antes de usar los totales.</t>
      </text>
    </comment>
    <comment authorId="0" ref="C17">
      <text>
        <t xml:space="preserve">Código único para cada activo o componente. Hay 30 espacios. No reutilizar un ID después de una baja.</t>
      </text>
    </comment>
    <comment authorId="0" ref="D17">
      <text>
        <t xml:space="preserve">Descripción suficiente para identificar el bien físicamente.</t>
      </text>
    </comment>
    <comment authorId="0" ref="E17">
      <text>
        <t xml:space="preserve">Clase informativa: maquinaria, equipos, muebles, etc. Terrenos y activos no depreciables requieren otro tratamiento y no deben cargarse aquí.</t>
      </text>
    </comment>
    <comment authorId="0" ref="F17">
      <text>
        <t xml:space="preserve">Lugar físico o centro donde se encuentra el activo.</t>
      </text>
    </comment>
    <comment authorId="0" ref="G17">
      <text>
        <t xml:space="preserve">Persona o área responsable de su custodia.</t>
      </text>
    </comment>
    <comment authorId="0" ref="H17">
      <text>
        <t xml:space="preserve">Costo capitalizado total: compra y desembolsos directamente atribuibles para ponerlo en condición de uso. Excluir impuestos recuperables. No incluye revaluaciones, deterioro o mejoras posteriores automáticas.</t>
      </text>
    </comment>
    <comment authorId="0" ref="I17">
      <text>
        <t xml:space="preserve">Importe estimado recuperable al final de la vida útil, después de costos de disposición. Entre cero y costo. Base depreciable = costo − residual.</t>
      </text>
    </comment>
    <comment authorId="0" ref="J17">
      <text>
        <t xml:space="preserve">Día en que el bien está disponible para uso. Desde ese día se devenga depreciación. No confundir con la fecha de pago.</t>
      </text>
    </comment>
    <comment authorId="0" ref="K17">
      <text>
        <t xml:space="preserve">Vida útil estimada en meses enteros de 1 a 1200. No es una tabla de vida tributaria ni una recomendación para un activo específico.</t>
      </text>
    </comment>
    <comment authorId="0" ref="L17">
      <text>
        <t xml:space="preserve">Dejar vacía mientras esté vigente. El bien sale del registro al inicio de esa fecha; se deprecia hasta el día anterior. La plantilla no calcula resultado de venta/baja ni asientos contables.</t>
      </text>
    </comment>
    <comment authorId="0" ref="M17">
      <text>
        <t xml:space="preserve">Referencia a factura, serie, fundamento de vida útil o información útil para auditoría.</t>
      </text>
    </comment>
    <comment authorId="0" ref="N17">
      <text>
        <t xml:space="preserve">EDATE(fecha disponible, vida útil). Fecha exclusiva: el último día depreciado es el anterior.</t>
      </text>
    </comment>
    <comment authorId="0" ref="O17">
      <text>
        <t xml:space="preserve">(Costo − residual) / días totales entre disponibilidad y fin de vida. Es lineal por día y mensual prorrateado; meses con distinto número de días tienen distinto cargo.</t>
      </text>
    </comment>
    <comment authorId="0" ref="P17">
      <text>
        <t xml:space="preserve">Depreciación devengada antes del primer mes del calendario, hasta fin de vida o baja. No es un dato ingresado ni se suma dos veces al gasto mensual.</t>
      </text>
    </comment>
    <comment authorId="0" ref="Q17">
      <text>
        <t xml:space="preserve">Gasto desde inicio del calendario hasta fecha de corte inclusive, limitado por disponibilidad, fin de vida y baja. Si el corte antecede al calendario, es cero.</t>
      </text>
    </comment>
    <comment authorId="0" ref="R17">
      <text>
        <t xml:space="preserve">Depreciación total histórica hasta corte inclusive, incluso si el activo fue dado de baja. No sumarla como acumulada de activos vigentes.</t>
      </text>
    </comment>
    <comment authorId="0" ref="S17">
      <text>
        <t xml:space="preserve">Costo menos acumulada al corte, únicamente si el bien sigue vigente. Si fue dado de baja o aún no está disponible, muestra cero.</t>
      </text>
    </comment>
    <comment authorId="0" ref="T17">
      <text>
        <t xml:space="preserve">Costo de los activos disponibles y no dados de baja al corte.</t>
      </text>
    </comment>
    <comment authorId="0" ref="U17">
      <text>
        <t xml:space="preserve">Depreciación acumulada de los activos vigentes. Excluye de la cartera los dados de baja.</t>
      </text>
    </comment>
    <comment authorId="0" ref="V17">
      <text>
        <t xml:space="preserve">Revisa ID, descripción, costo, residual, fecha disponible, vida útil y baja. Datos inválidos no generan depreciación: deben corregirse antes de usar los totales.</t>
      </text>
    </comment>
    <comment authorId="0" ref="C18">
      <text>
        <t xml:space="preserve">Código único para cada activo o componente. Hay 30 espacios. No reutilizar un ID después de una baja.</t>
      </text>
    </comment>
    <comment authorId="0" ref="D18">
      <text>
        <t xml:space="preserve">Descripción suficiente para identificar el bien físicamente.</t>
      </text>
    </comment>
    <comment authorId="0" ref="E18">
      <text>
        <t xml:space="preserve">Clase informativa: maquinaria, equipos, muebles, etc. Terrenos y activos no depreciables requieren otro tratamiento y no deben cargarse aquí.</t>
      </text>
    </comment>
    <comment authorId="0" ref="F18">
      <text>
        <t xml:space="preserve">Lugar físico o centro donde se encuentra el activo.</t>
      </text>
    </comment>
    <comment authorId="0" ref="G18">
      <text>
        <t xml:space="preserve">Persona o área responsable de su custodia.</t>
      </text>
    </comment>
    <comment authorId="0" ref="H18">
      <text>
        <t xml:space="preserve">Costo capitalizado total: compra y desembolsos directamente atribuibles para ponerlo en condición de uso. Excluir impuestos recuperables. No incluye revaluaciones, deterioro o mejoras posteriores automáticas.</t>
      </text>
    </comment>
    <comment authorId="0" ref="I18">
      <text>
        <t xml:space="preserve">Importe estimado recuperable al final de la vida útil, después de costos de disposición. Entre cero y costo. Base depreciable = costo − residual.</t>
      </text>
    </comment>
    <comment authorId="0" ref="J18">
      <text>
        <t xml:space="preserve">Día en que el bien está disponible para uso. Desde ese día se devenga depreciación. No confundir con la fecha de pago.</t>
      </text>
    </comment>
    <comment authorId="0" ref="K18">
      <text>
        <t xml:space="preserve">Vida útil estimada en meses enteros de 1 a 1200. No es una tabla de vida tributaria ni una recomendación para un activo específico.</t>
      </text>
    </comment>
    <comment authorId="0" ref="L18">
      <text>
        <t xml:space="preserve">Dejar vacía mientras esté vigente. El bien sale del registro al inicio de esa fecha; se deprecia hasta el día anterior. La plantilla no calcula resultado de venta/baja ni asientos contables.</t>
      </text>
    </comment>
    <comment authorId="0" ref="M18">
      <text>
        <t xml:space="preserve">Referencia a factura, serie, fundamento de vida útil o información útil para auditoría.</t>
      </text>
    </comment>
    <comment authorId="0" ref="N18">
      <text>
        <t xml:space="preserve">EDATE(fecha disponible, vida útil). Fecha exclusiva: el último día depreciado es el anterior.</t>
      </text>
    </comment>
    <comment authorId="0" ref="O18">
      <text>
        <t xml:space="preserve">(Costo − residual) / días totales entre disponibilidad y fin de vida. Es lineal por día y mensual prorrateado; meses con distinto número de días tienen distinto cargo.</t>
      </text>
    </comment>
    <comment authorId="0" ref="P18">
      <text>
        <t xml:space="preserve">Depreciación devengada antes del primer mes del calendario, hasta fin de vida o baja. No es un dato ingresado ni se suma dos veces al gasto mensual.</t>
      </text>
    </comment>
    <comment authorId="0" ref="Q18">
      <text>
        <t xml:space="preserve">Gasto desde inicio del calendario hasta fecha de corte inclusive, limitado por disponibilidad, fin de vida y baja. Si el corte antecede al calendario, es cero.</t>
      </text>
    </comment>
    <comment authorId="0" ref="R18">
      <text>
        <t xml:space="preserve">Depreciación total histórica hasta corte inclusive, incluso si el activo fue dado de baja. No sumarla como acumulada de activos vigentes.</t>
      </text>
    </comment>
    <comment authorId="0" ref="S18">
      <text>
        <t xml:space="preserve">Costo menos acumulada al corte, únicamente si el bien sigue vigente. Si fue dado de baja o aún no está disponible, muestra cero.</t>
      </text>
    </comment>
    <comment authorId="0" ref="T18">
      <text>
        <t xml:space="preserve">Costo de los activos disponibles y no dados de baja al corte.</t>
      </text>
    </comment>
    <comment authorId="0" ref="U18">
      <text>
        <t xml:space="preserve">Depreciación acumulada de los activos vigentes. Excluye de la cartera los dados de baja.</t>
      </text>
    </comment>
    <comment authorId="0" ref="V18">
      <text>
        <t xml:space="preserve">Revisa ID, descripción, costo, residual, fecha disponible, vida útil y baja. Datos inválidos no generan depreciación: deben corregirse antes de usar los totales.</t>
      </text>
    </comment>
    <comment authorId="0" ref="C19">
      <text>
        <t xml:space="preserve">Código único para cada activo o componente. Hay 30 espacios. No reutilizar un ID después de una baja.</t>
      </text>
    </comment>
    <comment authorId="0" ref="D19">
      <text>
        <t xml:space="preserve">Descripción suficiente para identificar el bien físicamente.</t>
      </text>
    </comment>
    <comment authorId="0" ref="E19">
      <text>
        <t xml:space="preserve">Clase informativa: maquinaria, equipos, muebles, etc. Terrenos y activos no depreciables requieren otro tratamiento y no deben cargarse aquí.</t>
      </text>
    </comment>
    <comment authorId="0" ref="F19">
      <text>
        <t xml:space="preserve">Lugar físico o centro donde se encuentra el activo.</t>
      </text>
    </comment>
    <comment authorId="0" ref="G19">
      <text>
        <t xml:space="preserve">Persona o área responsable de su custodia.</t>
      </text>
    </comment>
    <comment authorId="0" ref="H19">
      <text>
        <t xml:space="preserve">Costo capitalizado total: compra y desembolsos directamente atribuibles para ponerlo en condición de uso. Excluir impuestos recuperables. No incluye revaluaciones, deterioro o mejoras posteriores automáticas.</t>
      </text>
    </comment>
    <comment authorId="0" ref="I19">
      <text>
        <t xml:space="preserve">Importe estimado recuperable al final de la vida útil, después de costos de disposición. Entre cero y costo. Base depreciable = costo − residual.</t>
      </text>
    </comment>
    <comment authorId="0" ref="J19">
      <text>
        <t xml:space="preserve">Día en que el bien está disponible para uso. Desde ese día se devenga depreciación. No confundir con la fecha de pago.</t>
      </text>
    </comment>
    <comment authorId="0" ref="K19">
      <text>
        <t xml:space="preserve">Vida útil estimada en meses enteros de 1 a 1200. No es una tabla de vida tributaria ni una recomendación para un activo específico.</t>
      </text>
    </comment>
    <comment authorId="0" ref="L19">
      <text>
        <t xml:space="preserve">Dejar vacía mientras esté vigente. El bien sale del registro al inicio de esa fecha; se deprecia hasta el día anterior. La plantilla no calcula resultado de venta/baja ni asientos contables.</t>
      </text>
    </comment>
    <comment authorId="0" ref="M19">
      <text>
        <t xml:space="preserve">Referencia a factura, serie, fundamento de vida útil o información útil para auditoría.</t>
      </text>
    </comment>
    <comment authorId="0" ref="N19">
      <text>
        <t xml:space="preserve">EDATE(fecha disponible, vida útil). Fecha exclusiva: el último día depreciado es el anterior.</t>
      </text>
    </comment>
    <comment authorId="0" ref="O19">
      <text>
        <t xml:space="preserve">(Costo − residual) / días totales entre disponibilidad y fin de vida. Es lineal por día y mensual prorrateado; meses con distinto número de días tienen distinto cargo.</t>
      </text>
    </comment>
    <comment authorId="0" ref="P19">
      <text>
        <t xml:space="preserve">Depreciación devengada antes del primer mes del calendario, hasta fin de vida o baja. No es un dato ingresado ni se suma dos veces al gasto mensual.</t>
      </text>
    </comment>
    <comment authorId="0" ref="Q19">
      <text>
        <t xml:space="preserve">Gasto desde inicio del calendario hasta fecha de corte inclusive, limitado por disponibilidad, fin de vida y baja. Si el corte antecede al calendario, es cero.</t>
      </text>
    </comment>
    <comment authorId="0" ref="R19">
      <text>
        <t xml:space="preserve">Depreciación total histórica hasta corte inclusive, incluso si el activo fue dado de baja. No sumarla como acumulada de activos vigentes.</t>
      </text>
    </comment>
    <comment authorId="0" ref="S19">
      <text>
        <t xml:space="preserve">Costo menos acumulada al corte, únicamente si el bien sigue vigente. Si fue dado de baja o aún no está disponible, muestra cero.</t>
      </text>
    </comment>
    <comment authorId="0" ref="T19">
      <text>
        <t xml:space="preserve">Costo de los activos disponibles y no dados de baja al corte.</t>
      </text>
    </comment>
    <comment authorId="0" ref="U19">
      <text>
        <t xml:space="preserve">Depreciación acumulada de los activos vigentes. Excluye de la cartera los dados de baja.</t>
      </text>
    </comment>
    <comment authorId="0" ref="V19">
      <text>
        <t xml:space="preserve">Revisa ID, descripción, costo, residual, fecha disponible, vida útil y baja. Datos inválidos no generan depreciación: deben corregirse antes de usar los totales.</t>
      </text>
    </comment>
    <comment authorId="0" ref="C20">
      <text>
        <t xml:space="preserve">Código único para cada activo o componente. Hay 30 espacios. No reutilizar un ID después de una baja.</t>
      </text>
    </comment>
    <comment authorId="0" ref="D20">
      <text>
        <t xml:space="preserve">Descripción suficiente para identificar el bien físicamente.</t>
      </text>
    </comment>
    <comment authorId="0" ref="E20">
      <text>
        <t xml:space="preserve">Clase informativa: maquinaria, equipos, muebles, etc. Terrenos y activos no depreciables requieren otro tratamiento y no deben cargarse aquí.</t>
      </text>
    </comment>
    <comment authorId="0" ref="F20">
      <text>
        <t xml:space="preserve">Lugar físico o centro donde se encuentra el activo.</t>
      </text>
    </comment>
    <comment authorId="0" ref="G20">
      <text>
        <t xml:space="preserve">Persona o área responsable de su custodia.</t>
      </text>
    </comment>
    <comment authorId="0" ref="H20">
      <text>
        <t xml:space="preserve">Costo capitalizado total: compra y desembolsos directamente atribuibles para ponerlo en condición de uso. Excluir impuestos recuperables. No incluye revaluaciones, deterioro o mejoras posteriores automáticas.</t>
      </text>
    </comment>
    <comment authorId="0" ref="I20">
      <text>
        <t xml:space="preserve">Importe estimado recuperable al final de la vida útil, después de costos de disposición. Entre cero y costo. Base depreciable = costo − residual.</t>
      </text>
    </comment>
    <comment authorId="0" ref="J20">
      <text>
        <t xml:space="preserve">Día en que el bien está disponible para uso. Desde ese día se devenga depreciación. No confundir con la fecha de pago.</t>
      </text>
    </comment>
    <comment authorId="0" ref="K20">
      <text>
        <t xml:space="preserve">Vida útil estimada en meses enteros de 1 a 1200. No es una tabla de vida tributaria ni una recomendación para un activo específico.</t>
      </text>
    </comment>
    <comment authorId="0" ref="L20">
      <text>
        <t xml:space="preserve">Dejar vacía mientras esté vigente. El bien sale del registro al inicio de esa fecha; se deprecia hasta el día anterior. La plantilla no calcula resultado de venta/baja ni asientos contables.</t>
      </text>
    </comment>
    <comment authorId="0" ref="M20">
      <text>
        <t xml:space="preserve">Referencia a factura, serie, fundamento de vida útil o información útil para auditoría.</t>
      </text>
    </comment>
    <comment authorId="0" ref="N20">
      <text>
        <t xml:space="preserve">EDATE(fecha disponible, vida útil). Fecha exclusiva: el último día depreciado es el anterior.</t>
      </text>
    </comment>
    <comment authorId="0" ref="O20">
      <text>
        <t xml:space="preserve">(Costo − residual) / días totales entre disponibilidad y fin de vida. Es lineal por día y mensual prorrateado; meses con distinto número de días tienen distinto cargo.</t>
      </text>
    </comment>
    <comment authorId="0" ref="P20">
      <text>
        <t xml:space="preserve">Depreciación devengada antes del primer mes del calendario, hasta fin de vida o baja. No es un dato ingresado ni se suma dos veces al gasto mensual.</t>
      </text>
    </comment>
    <comment authorId="0" ref="Q20">
      <text>
        <t xml:space="preserve">Gasto desde inicio del calendario hasta fecha de corte inclusive, limitado por disponibilidad, fin de vida y baja. Si el corte antecede al calendario, es cero.</t>
      </text>
    </comment>
    <comment authorId="0" ref="R20">
      <text>
        <t xml:space="preserve">Depreciación total histórica hasta corte inclusive, incluso si el activo fue dado de baja. No sumarla como acumulada de activos vigentes.</t>
      </text>
    </comment>
    <comment authorId="0" ref="S20">
      <text>
        <t xml:space="preserve">Costo menos acumulada al corte, únicamente si el bien sigue vigente. Si fue dado de baja o aún no está disponible, muestra cero.</t>
      </text>
    </comment>
    <comment authorId="0" ref="T20">
      <text>
        <t xml:space="preserve">Costo de los activos disponibles y no dados de baja al corte.</t>
      </text>
    </comment>
    <comment authorId="0" ref="U20">
      <text>
        <t xml:space="preserve">Depreciación acumulada de los activos vigentes. Excluye de la cartera los dados de baja.</t>
      </text>
    </comment>
    <comment authorId="0" ref="V20">
      <text>
        <t xml:space="preserve">Revisa ID, descripción, costo, residual, fecha disponible, vida útil y baja. Datos inválidos no generan depreciación: deben corregirse antes de usar los totales.</t>
      </text>
    </comment>
    <comment authorId="0" ref="C21">
      <text>
        <t xml:space="preserve">Código único para cada activo o componente. Hay 30 espacios. No reutilizar un ID después de una baja.</t>
      </text>
    </comment>
    <comment authorId="0" ref="D21">
      <text>
        <t xml:space="preserve">Descripción suficiente para identificar el bien físicamente.</t>
      </text>
    </comment>
    <comment authorId="0" ref="E21">
      <text>
        <t xml:space="preserve">Clase informativa: maquinaria, equipos, muebles, etc. Terrenos y activos no depreciables requieren otro tratamiento y no deben cargarse aquí.</t>
      </text>
    </comment>
    <comment authorId="0" ref="F21">
      <text>
        <t xml:space="preserve">Lugar físico o centro donde se encuentra el activo.</t>
      </text>
    </comment>
    <comment authorId="0" ref="G21">
      <text>
        <t xml:space="preserve">Persona o área responsable de su custodia.</t>
      </text>
    </comment>
    <comment authorId="0" ref="H21">
      <text>
        <t xml:space="preserve">Costo capitalizado total: compra y desembolsos directamente atribuibles para ponerlo en condición de uso. Excluir impuestos recuperables. No incluye revaluaciones, deterioro o mejoras posteriores automáticas.</t>
      </text>
    </comment>
    <comment authorId="0" ref="I21">
      <text>
        <t xml:space="preserve">Importe estimado recuperable al final de la vida útil, después de costos de disposición. Entre cero y costo. Base depreciable = costo − residual.</t>
      </text>
    </comment>
    <comment authorId="0" ref="J21">
      <text>
        <t xml:space="preserve">Día en que el bien está disponible para uso. Desde ese día se devenga depreciación. No confundir con la fecha de pago.</t>
      </text>
    </comment>
    <comment authorId="0" ref="K21">
      <text>
        <t xml:space="preserve">Vida útil estimada en meses enteros de 1 a 1200. No es una tabla de vida tributaria ni una recomendación para un activo específico.</t>
      </text>
    </comment>
    <comment authorId="0" ref="L21">
      <text>
        <t xml:space="preserve">Dejar vacía mientras esté vigente. El bien sale del registro al inicio de esa fecha; se deprecia hasta el día anterior. La plantilla no calcula resultado de venta/baja ni asientos contables.</t>
      </text>
    </comment>
    <comment authorId="0" ref="M21">
      <text>
        <t xml:space="preserve">Referencia a factura, serie, fundamento de vida útil o información útil para auditoría.</t>
      </text>
    </comment>
    <comment authorId="0" ref="N21">
      <text>
        <t xml:space="preserve">EDATE(fecha disponible, vida útil). Fecha exclusiva: el último día depreciado es el anterior.</t>
      </text>
    </comment>
    <comment authorId="0" ref="O21">
      <text>
        <t xml:space="preserve">(Costo − residual) / días totales entre disponibilidad y fin de vida. Es lineal por día y mensual prorrateado; meses con distinto número de días tienen distinto cargo.</t>
      </text>
    </comment>
    <comment authorId="0" ref="P21">
      <text>
        <t xml:space="preserve">Depreciación devengada antes del primer mes del calendario, hasta fin de vida o baja. No es un dato ingresado ni se suma dos veces al gasto mensual.</t>
      </text>
    </comment>
    <comment authorId="0" ref="Q21">
      <text>
        <t xml:space="preserve">Gasto desde inicio del calendario hasta fecha de corte inclusive, limitado por disponibilidad, fin de vida y baja. Si el corte antecede al calendario, es cero.</t>
      </text>
    </comment>
    <comment authorId="0" ref="R21">
      <text>
        <t xml:space="preserve">Depreciación total histórica hasta corte inclusive, incluso si el activo fue dado de baja. No sumarla como acumulada de activos vigentes.</t>
      </text>
    </comment>
    <comment authorId="0" ref="S21">
      <text>
        <t xml:space="preserve">Costo menos acumulada al corte, únicamente si el bien sigue vigente. Si fue dado de baja o aún no está disponible, muestra cero.</t>
      </text>
    </comment>
    <comment authorId="0" ref="T21">
      <text>
        <t xml:space="preserve">Costo de los activos disponibles y no dados de baja al corte.</t>
      </text>
    </comment>
    <comment authorId="0" ref="U21">
      <text>
        <t xml:space="preserve">Depreciación acumulada de los activos vigentes. Excluye de la cartera los dados de baja.</t>
      </text>
    </comment>
    <comment authorId="0" ref="V21">
      <text>
        <t xml:space="preserve">Revisa ID, descripción, costo, residual, fecha disponible, vida útil y baja. Datos inválidos no generan depreciación: deben corregirse antes de usar los totales.</t>
      </text>
    </comment>
    <comment authorId="0" ref="C22">
      <text>
        <t xml:space="preserve">Código único para cada activo o componente. Hay 30 espacios. No reutilizar un ID después de una baja.</t>
      </text>
    </comment>
    <comment authorId="0" ref="D22">
      <text>
        <t xml:space="preserve">Descripción suficiente para identificar el bien físicamente.</t>
      </text>
    </comment>
    <comment authorId="0" ref="E22">
      <text>
        <t xml:space="preserve">Clase informativa: maquinaria, equipos, muebles, etc. Terrenos y activos no depreciables requieren otro tratamiento y no deben cargarse aquí.</t>
      </text>
    </comment>
    <comment authorId="0" ref="F22">
      <text>
        <t xml:space="preserve">Lugar físico o centro donde se encuentra el activo.</t>
      </text>
    </comment>
    <comment authorId="0" ref="G22">
      <text>
        <t xml:space="preserve">Persona o área responsable de su custodia.</t>
      </text>
    </comment>
    <comment authorId="0" ref="H22">
      <text>
        <t xml:space="preserve">Costo capitalizado total: compra y desembolsos directamente atribuibles para ponerlo en condición de uso. Excluir impuestos recuperables. No incluye revaluaciones, deterioro o mejoras posteriores automáticas.</t>
      </text>
    </comment>
    <comment authorId="0" ref="I22">
      <text>
        <t xml:space="preserve">Importe estimado recuperable al final de la vida útil, después de costos de disposición. Entre cero y costo. Base depreciable = costo − residual.</t>
      </text>
    </comment>
    <comment authorId="0" ref="J22">
      <text>
        <t xml:space="preserve">Día en que el bien está disponible para uso. Desde ese día se devenga depreciación. No confundir con la fecha de pago.</t>
      </text>
    </comment>
    <comment authorId="0" ref="K22">
      <text>
        <t xml:space="preserve">Vida útil estimada en meses enteros de 1 a 1200. No es una tabla de vida tributaria ni una recomendación para un activo específico.</t>
      </text>
    </comment>
    <comment authorId="0" ref="L22">
      <text>
        <t xml:space="preserve">Dejar vacía mientras esté vigente. El bien sale del registro al inicio de esa fecha; se deprecia hasta el día anterior. La plantilla no calcula resultado de venta/baja ni asientos contables.</t>
      </text>
    </comment>
    <comment authorId="0" ref="M22">
      <text>
        <t xml:space="preserve">Referencia a factura, serie, fundamento de vida útil o información útil para auditoría.</t>
      </text>
    </comment>
    <comment authorId="0" ref="N22">
      <text>
        <t xml:space="preserve">EDATE(fecha disponible, vida útil). Fecha exclusiva: el último día depreciado es el anterior.</t>
      </text>
    </comment>
    <comment authorId="0" ref="O22">
      <text>
        <t xml:space="preserve">(Costo − residual) / días totales entre disponibilidad y fin de vida. Es lineal por día y mensual prorrateado; meses con distinto número de días tienen distinto cargo.</t>
      </text>
    </comment>
    <comment authorId="0" ref="P22">
      <text>
        <t xml:space="preserve">Depreciación devengada antes del primer mes del calendario, hasta fin de vida o baja. No es un dato ingresado ni se suma dos veces al gasto mensual.</t>
      </text>
    </comment>
    <comment authorId="0" ref="Q22">
      <text>
        <t xml:space="preserve">Gasto desde inicio del calendario hasta fecha de corte inclusive, limitado por disponibilidad, fin de vida y baja. Si el corte antecede al calendario, es cero.</t>
      </text>
    </comment>
    <comment authorId="0" ref="R22">
      <text>
        <t xml:space="preserve">Depreciación total histórica hasta corte inclusive, incluso si el activo fue dado de baja. No sumarla como acumulada de activos vigentes.</t>
      </text>
    </comment>
    <comment authorId="0" ref="S22">
      <text>
        <t xml:space="preserve">Costo menos acumulada al corte, únicamente si el bien sigue vigente. Si fue dado de baja o aún no está disponible, muestra cero.</t>
      </text>
    </comment>
    <comment authorId="0" ref="T22">
      <text>
        <t xml:space="preserve">Costo de los activos disponibles y no dados de baja al corte.</t>
      </text>
    </comment>
    <comment authorId="0" ref="U22">
      <text>
        <t xml:space="preserve">Depreciación acumulada de los activos vigentes. Excluye de la cartera los dados de baja.</t>
      </text>
    </comment>
    <comment authorId="0" ref="V22">
      <text>
        <t xml:space="preserve">Revisa ID, descripción, costo, residual, fecha disponible, vida útil y baja. Datos inválidos no generan depreciación: deben corregirse antes de usar los totales.</t>
      </text>
    </comment>
    <comment authorId="0" ref="C23">
      <text>
        <t xml:space="preserve">Código único para cada activo o componente. Hay 30 espacios. No reutilizar un ID después de una baja.</t>
      </text>
    </comment>
    <comment authorId="0" ref="D23">
      <text>
        <t xml:space="preserve">Descripción suficiente para identificar el bien físicamente.</t>
      </text>
    </comment>
    <comment authorId="0" ref="E23">
      <text>
        <t xml:space="preserve">Clase informativa: maquinaria, equipos, muebles, etc. Terrenos y activos no depreciables requieren otro tratamiento y no deben cargarse aquí.</t>
      </text>
    </comment>
    <comment authorId="0" ref="F23">
      <text>
        <t xml:space="preserve">Lugar físico o centro donde se encuentra el activo.</t>
      </text>
    </comment>
    <comment authorId="0" ref="G23">
      <text>
        <t xml:space="preserve">Persona o área responsable de su custodia.</t>
      </text>
    </comment>
    <comment authorId="0" ref="H23">
      <text>
        <t xml:space="preserve">Costo capitalizado total: compra y desembolsos directamente atribuibles para ponerlo en condición de uso. Excluir impuestos recuperables. No incluye revaluaciones, deterioro o mejoras posteriores automáticas.</t>
      </text>
    </comment>
    <comment authorId="0" ref="I23">
      <text>
        <t xml:space="preserve">Importe estimado recuperable al final de la vida útil, después de costos de disposición. Entre cero y costo. Base depreciable = costo − residual.</t>
      </text>
    </comment>
    <comment authorId="0" ref="J23">
      <text>
        <t xml:space="preserve">Día en que el bien está disponible para uso. Desde ese día se devenga depreciación. No confundir con la fecha de pago.</t>
      </text>
    </comment>
    <comment authorId="0" ref="K23">
      <text>
        <t xml:space="preserve">Vida útil estimada en meses enteros de 1 a 1200. No es una tabla de vida tributaria ni una recomendación para un activo específico.</t>
      </text>
    </comment>
    <comment authorId="0" ref="L23">
      <text>
        <t xml:space="preserve">Dejar vacía mientras esté vigente. El bien sale del registro al inicio de esa fecha; se deprecia hasta el día anterior. La plantilla no calcula resultado de venta/baja ni asientos contables.</t>
      </text>
    </comment>
    <comment authorId="0" ref="M23">
      <text>
        <t xml:space="preserve">Referencia a factura, serie, fundamento de vida útil o información útil para auditoría.</t>
      </text>
    </comment>
    <comment authorId="0" ref="N23">
      <text>
        <t xml:space="preserve">EDATE(fecha disponible, vida útil). Fecha exclusiva: el último día depreciado es el anterior.</t>
      </text>
    </comment>
    <comment authorId="0" ref="O23">
      <text>
        <t xml:space="preserve">(Costo − residual) / días totales entre disponibilidad y fin de vida. Es lineal por día y mensual prorrateado; meses con distinto número de días tienen distinto cargo.</t>
      </text>
    </comment>
    <comment authorId="0" ref="P23">
      <text>
        <t xml:space="preserve">Depreciación devengada antes del primer mes del calendario, hasta fin de vida o baja. No es un dato ingresado ni se suma dos veces al gasto mensual.</t>
      </text>
    </comment>
    <comment authorId="0" ref="Q23">
      <text>
        <t xml:space="preserve">Gasto desde inicio del calendario hasta fecha de corte inclusive, limitado por disponibilidad, fin de vida y baja. Si el corte antecede al calendario, es cero.</t>
      </text>
    </comment>
    <comment authorId="0" ref="R23">
      <text>
        <t xml:space="preserve">Depreciación total histórica hasta corte inclusive, incluso si el activo fue dado de baja. No sumarla como acumulada de activos vigentes.</t>
      </text>
    </comment>
    <comment authorId="0" ref="S23">
      <text>
        <t xml:space="preserve">Costo menos acumulada al corte, únicamente si el bien sigue vigente. Si fue dado de baja o aún no está disponible, muestra cero.</t>
      </text>
    </comment>
    <comment authorId="0" ref="T23">
      <text>
        <t xml:space="preserve">Costo de los activos disponibles y no dados de baja al corte.</t>
      </text>
    </comment>
    <comment authorId="0" ref="U23">
      <text>
        <t xml:space="preserve">Depreciación acumulada de los activos vigentes. Excluye de la cartera los dados de baja.</t>
      </text>
    </comment>
    <comment authorId="0" ref="V23">
      <text>
        <t xml:space="preserve">Revisa ID, descripción, costo, residual, fecha disponible, vida útil y baja. Datos inválidos no generan depreciación: deben corregirse antes de usar los totales.</t>
      </text>
    </comment>
    <comment authorId="0" ref="C24">
      <text>
        <t xml:space="preserve">Código único para cada activo o componente. Hay 30 espacios. No reutilizar un ID después de una baja.</t>
      </text>
    </comment>
    <comment authorId="0" ref="D24">
      <text>
        <t xml:space="preserve">Descripción suficiente para identificar el bien físicamente.</t>
      </text>
    </comment>
    <comment authorId="0" ref="E24">
      <text>
        <t xml:space="preserve">Clase informativa: maquinaria, equipos, muebles, etc. Terrenos y activos no depreciables requieren otro tratamiento y no deben cargarse aquí.</t>
      </text>
    </comment>
    <comment authorId="0" ref="F24">
      <text>
        <t xml:space="preserve">Lugar físico o centro donde se encuentra el activo.</t>
      </text>
    </comment>
    <comment authorId="0" ref="G24">
      <text>
        <t xml:space="preserve">Persona o área responsable de su custodia.</t>
      </text>
    </comment>
    <comment authorId="0" ref="H24">
      <text>
        <t xml:space="preserve">Costo capitalizado total: compra y desembolsos directamente atribuibles para ponerlo en condición de uso. Excluir impuestos recuperables. No incluye revaluaciones, deterioro o mejoras posteriores automáticas.</t>
      </text>
    </comment>
    <comment authorId="0" ref="I24">
      <text>
        <t xml:space="preserve">Importe estimado recuperable al final de la vida útil, después de costos de disposición. Entre cero y costo. Base depreciable = costo − residual.</t>
      </text>
    </comment>
    <comment authorId="0" ref="J24">
      <text>
        <t xml:space="preserve">Día en que el bien está disponible para uso. Desde ese día se devenga depreciación. No confundir con la fecha de pago.</t>
      </text>
    </comment>
    <comment authorId="0" ref="K24">
      <text>
        <t xml:space="preserve">Vida útil estimada en meses enteros de 1 a 1200. No es una tabla de vida tributaria ni una recomendación para un activo específico.</t>
      </text>
    </comment>
    <comment authorId="0" ref="L24">
      <text>
        <t xml:space="preserve">Dejar vacía mientras esté vigente. El bien sale del registro al inicio de esa fecha; se deprecia hasta el día anterior. La plantilla no calcula resultado de venta/baja ni asientos contables.</t>
      </text>
    </comment>
    <comment authorId="0" ref="M24">
      <text>
        <t xml:space="preserve">Referencia a factura, serie, fundamento de vida útil o información útil para auditoría.</t>
      </text>
    </comment>
    <comment authorId="0" ref="N24">
      <text>
        <t xml:space="preserve">EDATE(fecha disponible, vida útil). Fecha exclusiva: el último día depreciado es el anterior.</t>
      </text>
    </comment>
    <comment authorId="0" ref="O24">
      <text>
        <t xml:space="preserve">(Costo − residual) / días totales entre disponibilidad y fin de vida. Es lineal por día y mensual prorrateado; meses con distinto número de días tienen distinto cargo.</t>
      </text>
    </comment>
    <comment authorId="0" ref="P24">
      <text>
        <t xml:space="preserve">Depreciación devengada antes del primer mes del calendario, hasta fin de vida o baja. No es un dato ingresado ni se suma dos veces al gasto mensual.</t>
      </text>
    </comment>
    <comment authorId="0" ref="Q24">
      <text>
        <t xml:space="preserve">Gasto desde inicio del calendario hasta fecha de corte inclusive, limitado por disponibilidad, fin de vida y baja. Si el corte antecede al calendario, es cero.</t>
      </text>
    </comment>
    <comment authorId="0" ref="R24">
      <text>
        <t xml:space="preserve">Depreciación total histórica hasta corte inclusive, incluso si el activo fue dado de baja. No sumarla como acumulada de activos vigentes.</t>
      </text>
    </comment>
    <comment authorId="0" ref="S24">
      <text>
        <t xml:space="preserve">Costo menos acumulada al corte, únicamente si el bien sigue vigente. Si fue dado de baja o aún no está disponible, muestra cero.</t>
      </text>
    </comment>
    <comment authorId="0" ref="T24">
      <text>
        <t xml:space="preserve">Costo de los activos disponibles y no dados de baja al corte.</t>
      </text>
    </comment>
    <comment authorId="0" ref="U24">
      <text>
        <t xml:space="preserve">Depreciación acumulada de los activos vigentes. Excluye de la cartera los dados de baja.</t>
      </text>
    </comment>
    <comment authorId="0" ref="V24">
      <text>
        <t xml:space="preserve">Revisa ID, descripción, costo, residual, fecha disponible, vida útil y baja. Datos inválidos no generan depreciación: deben corregirse antes de usar los totales.</t>
      </text>
    </comment>
    <comment authorId="0" ref="C25">
      <text>
        <t xml:space="preserve">Código único para cada activo o componente. Hay 30 espacios. No reutilizar un ID después de una baja.</t>
      </text>
    </comment>
    <comment authorId="0" ref="D25">
      <text>
        <t xml:space="preserve">Descripción suficiente para identificar el bien físicamente.</t>
      </text>
    </comment>
    <comment authorId="0" ref="E25">
      <text>
        <t xml:space="preserve">Clase informativa: maquinaria, equipos, muebles, etc. Terrenos y activos no depreciables requieren otro tratamiento y no deben cargarse aquí.</t>
      </text>
    </comment>
    <comment authorId="0" ref="F25">
      <text>
        <t xml:space="preserve">Lugar físico o centro donde se encuentra el activo.</t>
      </text>
    </comment>
    <comment authorId="0" ref="G25">
      <text>
        <t xml:space="preserve">Persona o área responsable de su custodia.</t>
      </text>
    </comment>
    <comment authorId="0" ref="H25">
      <text>
        <t xml:space="preserve">Costo capitalizado total: compra y desembolsos directamente atribuibles para ponerlo en condición de uso. Excluir impuestos recuperables. No incluye revaluaciones, deterioro o mejoras posteriores automáticas.</t>
      </text>
    </comment>
    <comment authorId="0" ref="I25">
      <text>
        <t xml:space="preserve">Importe estimado recuperable al final de la vida útil, después de costos de disposición. Entre cero y costo. Base depreciable = costo − residual.</t>
      </text>
    </comment>
    <comment authorId="0" ref="J25">
      <text>
        <t xml:space="preserve">Día en que el bien está disponible para uso. Desde ese día se devenga depreciación. No confundir con la fecha de pago.</t>
      </text>
    </comment>
    <comment authorId="0" ref="K25">
      <text>
        <t xml:space="preserve">Vida útil estimada en meses enteros de 1 a 1200. No es una tabla de vida tributaria ni una recomendación para un activo específico.</t>
      </text>
    </comment>
    <comment authorId="0" ref="L25">
      <text>
        <t xml:space="preserve">Dejar vacía mientras esté vigente. El bien sale del registro al inicio de esa fecha; se deprecia hasta el día anterior. La plantilla no calcula resultado de venta/baja ni asientos contables.</t>
      </text>
    </comment>
    <comment authorId="0" ref="M25">
      <text>
        <t xml:space="preserve">Referencia a factura, serie, fundamento de vida útil o información útil para auditoría.</t>
      </text>
    </comment>
    <comment authorId="0" ref="N25">
      <text>
        <t xml:space="preserve">EDATE(fecha disponible, vida útil). Fecha exclusiva: el último día depreciado es el anterior.</t>
      </text>
    </comment>
    <comment authorId="0" ref="O25">
      <text>
        <t xml:space="preserve">(Costo − residual) / días totales entre disponibilidad y fin de vida. Es lineal por día y mensual prorrateado; meses con distinto número de días tienen distinto cargo.</t>
      </text>
    </comment>
    <comment authorId="0" ref="P25">
      <text>
        <t xml:space="preserve">Depreciación devengada antes del primer mes del calendario, hasta fin de vida o baja. No es un dato ingresado ni se suma dos veces al gasto mensual.</t>
      </text>
    </comment>
    <comment authorId="0" ref="Q25">
      <text>
        <t xml:space="preserve">Gasto desde inicio del calendario hasta fecha de corte inclusive, limitado por disponibilidad, fin de vida y baja. Si el corte antecede al calendario, es cero.</t>
      </text>
    </comment>
    <comment authorId="0" ref="R25">
      <text>
        <t xml:space="preserve">Depreciación total histórica hasta corte inclusive, incluso si el activo fue dado de baja. No sumarla como acumulada de activos vigentes.</t>
      </text>
    </comment>
    <comment authorId="0" ref="S25">
      <text>
        <t xml:space="preserve">Costo menos acumulada al corte, únicamente si el bien sigue vigente. Si fue dado de baja o aún no está disponible, muestra cero.</t>
      </text>
    </comment>
    <comment authorId="0" ref="T25">
      <text>
        <t xml:space="preserve">Costo de los activos disponibles y no dados de baja al corte.</t>
      </text>
    </comment>
    <comment authorId="0" ref="U25">
      <text>
        <t xml:space="preserve">Depreciación acumulada de los activos vigentes. Excluye de la cartera los dados de baja.</t>
      </text>
    </comment>
    <comment authorId="0" ref="V25">
      <text>
        <t xml:space="preserve">Revisa ID, descripción, costo, residual, fecha disponible, vida útil y baja. Datos inválidos no generan depreciación: deben corregirse antes de usar los totales.</t>
      </text>
    </comment>
    <comment authorId="0" ref="C26">
      <text>
        <t xml:space="preserve">Código único para cada activo o componente. Hay 30 espacios. No reutilizar un ID después de una baja.</t>
      </text>
    </comment>
    <comment authorId="0" ref="D26">
      <text>
        <t xml:space="preserve">Descripción suficiente para identificar el bien físicamente.</t>
      </text>
    </comment>
    <comment authorId="0" ref="E26">
      <text>
        <t xml:space="preserve">Clase informativa: maquinaria, equipos, muebles, etc. Terrenos y activos no depreciables requieren otro tratamiento y no deben cargarse aquí.</t>
      </text>
    </comment>
    <comment authorId="0" ref="F26">
      <text>
        <t xml:space="preserve">Lugar físico o centro donde se encuentra el activo.</t>
      </text>
    </comment>
    <comment authorId="0" ref="G26">
      <text>
        <t xml:space="preserve">Persona o área responsable de su custodia.</t>
      </text>
    </comment>
    <comment authorId="0" ref="H26">
      <text>
        <t xml:space="preserve">Costo capitalizado total: compra y desembolsos directamente atribuibles para ponerlo en condición de uso. Excluir impuestos recuperables. No incluye revaluaciones, deterioro o mejoras posteriores automáticas.</t>
      </text>
    </comment>
    <comment authorId="0" ref="I26">
      <text>
        <t xml:space="preserve">Importe estimado recuperable al final de la vida útil, después de costos de disposición. Entre cero y costo. Base depreciable = costo − residual.</t>
      </text>
    </comment>
    <comment authorId="0" ref="J26">
      <text>
        <t xml:space="preserve">Día en que el bien está disponible para uso. Desde ese día se devenga depreciación. No confundir con la fecha de pago.</t>
      </text>
    </comment>
    <comment authorId="0" ref="K26">
      <text>
        <t xml:space="preserve">Vida útil estimada en meses enteros de 1 a 1200. No es una tabla de vida tributaria ni una recomendación para un activo específico.</t>
      </text>
    </comment>
    <comment authorId="0" ref="L26">
      <text>
        <t xml:space="preserve">Dejar vacía mientras esté vigente. El bien sale del registro al inicio de esa fecha; se deprecia hasta el día anterior. La plantilla no calcula resultado de venta/baja ni asientos contables.</t>
      </text>
    </comment>
    <comment authorId="0" ref="M26">
      <text>
        <t xml:space="preserve">Referencia a factura, serie, fundamento de vida útil o información útil para auditoría.</t>
      </text>
    </comment>
    <comment authorId="0" ref="N26">
      <text>
        <t xml:space="preserve">EDATE(fecha disponible, vida útil). Fecha exclusiva: el último día depreciado es el anterior.</t>
      </text>
    </comment>
    <comment authorId="0" ref="O26">
      <text>
        <t xml:space="preserve">(Costo − residual) / días totales entre disponibilidad y fin de vida. Es lineal por día y mensual prorrateado; meses con distinto número de días tienen distinto cargo.</t>
      </text>
    </comment>
    <comment authorId="0" ref="P26">
      <text>
        <t xml:space="preserve">Depreciación devengada antes del primer mes del calendario, hasta fin de vida o baja. No es un dato ingresado ni se suma dos veces al gasto mensual.</t>
      </text>
    </comment>
    <comment authorId="0" ref="Q26">
      <text>
        <t xml:space="preserve">Gasto desde inicio del calendario hasta fecha de corte inclusive, limitado por disponibilidad, fin de vida y baja. Si el corte antecede al calendario, es cero.</t>
      </text>
    </comment>
    <comment authorId="0" ref="R26">
      <text>
        <t xml:space="preserve">Depreciación total histórica hasta corte inclusive, incluso si el activo fue dado de baja. No sumarla como acumulada de activos vigentes.</t>
      </text>
    </comment>
    <comment authorId="0" ref="S26">
      <text>
        <t xml:space="preserve">Costo menos acumulada al corte, únicamente si el bien sigue vigente. Si fue dado de baja o aún no está disponible, muestra cero.</t>
      </text>
    </comment>
    <comment authorId="0" ref="T26">
      <text>
        <t xml:space="preserve">Costo de los activos disponibles y no dados de baja al corte.</t>
      </text>
    </comment>
    <comment authorId="0" ref="U26">
      <text>
        <t xml:space="preserve">Depreciación acumulada de los activos vigentes. Excluye de la cartera los dados de baja.</t>
      </text>
    </comment>
    <comment authorId="0" ref="V26">
      <text>
        <t xml:space="preserve">Revisa ID, descripción, costo, residual, fecha disponible, vida útil y baja. Datos inválidos no generan depreciación: deben corregirse antes de usar los totales.</t>
      </text>
    </comment>
    <comment authorId="0" ref="C27">
      <text>
        <t xml:space="preserve">Código único para cada activo o componente. Hay 30 espacios. No reutilizar un ID después de una baja.</t>
      </text>
    </comment>
    <comment authorId="0" ref="D27">
      <text>
        <t xml:space="preserve">Descripción suficiente para identificar el bien físicamente.</t>
      </text>
    </comment>
    <comment authorId="0" ref="E27">
      <text>
        <t xml:space="preserve">Clase informativa: maquinaria, equipos, muebles, etc. Terrenos y activos no depreciables requieren otro tratamiento y no deben cargarse aquí.</t>
      </text>
    </comment>
    <comment authorId="0" ref="F27">
      <text>
        <t xml:space="preserve">Lugar físico o centro donde se encuentra el activo.</t>
      </text>
    </comment>
    <comment authorId="0" ref="G27">
      <text>
        <t xml:space="preserve">Persona o área responsable de su custodia.</t>
      </text>
    </comment>
    <comment authorId="0" ref="H27">
      <text>
        <t xml:space="preserve">Costo capitalizado total: compra y desembolsos directamente atribuibles para ponerlo en condición de uso. Excluir impuestos recuperables. No incluye revaluaciones, deterioro o mejoras posteriores automáticas.</t>
      </text>
    </comment>
    <comment authorId="0" ref="I27">
      <text>
        <t xml:space="preserve">Importe estimado recuperable al final de la vida útil, después de costos de disposición. Entre cero y costo. Base depreciable = costo − residual.</t>
      </text>
    </comment>
    <comment authorId="0" ref="J27">
      <text>
        <t xml:space="preserve">Día en que el bien está disponible para uso. Desde ese día se devenga depreciación. No confundir con la fecha de pago.</t>
      </text>
    </comment>
    <comment authorId="0" ref="K27">
      <text>
        <t xml:space="preserve">Vida útil estimada en meses enteros de 1 a 1200. No es una tabla de vida tributaria ni una recomendación para un activo específico.</t>
      </text>
    </comment>
    <comment authorId="0" ref="L27">
      <text>
        <t xml:space="preserve">Dejar vacía mientras esté vigente. El bien sale del registro al inicio de esa fecha; se deprecia hasta el día anterior. La plantilla no calcula resultado de venta/baja ni asientos contables.</t>
      </text>
    </comment>
    <comment authorId="0" ref="M27">
      <text>
        <t xml:space="preserve">Referencia a factura, serie, fundamento de vida útil o información útil para auditoría.</t>
      </text>
    </comment>
    <comment authorId="0" ref="N27">
      <text>
        <t xml:space="preserve">EDATE(fecha disponible, vida útil). Fecha exclusiva: el último día depreciado es el anterior.</t>
      </text>
    </comment>
    <comment authorId="0" ref="O27">
      <text>
        <t xml:space="preserve">(Costo − residual) / días totales entre disponibilidad y fin de vida. Es lineal por día y mensual prorrateado; meses con distinto número de días tienen distinto cargo.</t>
      </text>
    </comment>
    <comment authorId="0" ref="P27">
      <text>
        <t xml:space="preserve">Depreciación devengada antes del primer mes del calendario, hasta fin de vida o baja. No es un dato ingresado ni se suma dos veces al gasto mensual.</t>
      </text>
    </comment>
    <comment authorId="0" ref="Q27">
      <text>
        <t xml:space="preserve">Gasto desde inicio del calendario hasta fecha de corte inclusive, limitado por disponibilidad, fin de vida y baja. Si el corte antecede al calendario, es cero.</t>
      </text>
    </comment>
    <comment authorId="0" ref="R27">
      <text>
        <t xml:space="preserve">Depreciación total histórica hasta corte inclusive, incluso si el activo fue dado de baja. No sumarla como acumulada de activos vigentes.</t>
      </text>
    </comment>
    <comment authorId="0" ref="S27">
      <text>
        <t xml:space="preserve">Costo menos acumulada al corte, únicamente si el bien sigue vigente. Si fue dado de baja o aún no está disponible, muestra cero.</t>
      </text>
    </comment>
    <comment authorId="0" ref="T27">
      <text>
        <t xml:space="preserve">Costo de los activos disponibles y no dados de baja al corte.</t>
      </text>
    </comment>
    <comment authorId="0" ref="U27">
      <text>
        <t xml:space="preserve">Depreciación acumulada de los activos vigentes. Excluye de la cartera los dados de baja.</t>
      </text>
    </comment>
    <comment authorId="0" ref="V27">
      <text>
        <t xml:space="preserve">Revisa ID, descripción, costo, residual, fecha disponible, vida útil y baja. Datos inválidos no generan depreciación: deben corregirse antes de usar los totales.</t>
      </text>
    </comment>
    <comment authorId="0" ref="C28">
      <text>
        <t xml:space="preserve">Código único para cada activo o componente. Hay 30 espacios. No reutilizar un ID después de una baja.</t>
      </text>
    </comment>
    <comment authorId="0" ref="D28">
      <text>
        <t xml:space="preserve">Descripción suficiente para identificar el bien físicamente.</t>
      </text>
    </comment>
    <comment authorId="0" ref="E28">
      <text>
        <t xml:space="preserve">Clase informativa: maquinaria, equipos, muebles, etc. Terrenos y activos no depreciables requieren otro tratamiento y no deben cargarse aquí.</t>
      </text>
    </comment>
    <comment authorId="0" ref="F28">
      <text>
        <t xml:space="preserve">Lugar físico o centro donde se encuentra el activo.</t>
      </text>
    </comment>
    <comment authorId="0" ref="G28">
      <text>
        <t xml:space="preserve">Persona o área responsable de su custodia.</t>
      </text>
    </comment>
    <comment authorId="0" ref="H28">
      <text>
        <t xml:space="preserve">Costo capitalizado total: compra y desembolsos directamente atribuibles para ponerlo en condición de uso. Excluir impuestos recuperables. No incluye revaluaciones, deterioro o mejoras posteriores automáticas.</t>
      </text>
    </comment>
    <comment authorId="0" ref="I28">
      <text>
        <t xml:space="preserve">Importe estimado recuperable al final de la vida útil, después de costos de disposición. Entre cero y costo. Base depreciable = costo − residual.</t>
      </text>
    </comment>
    <comment authorId="0" ref="J28">
      <text>
        <t xml:space="preserve">Día en que el bien está disponible para uso. Desde ese día se devenga depreciación. No confundir con la fecha de pago.</t>
      </text>
    </comment>
    <comment authorId="0" ref="K28">
      <text>
        <t xml:space="preserve">Vida útil estimada en meses enteros de 1 a 1200. No es una tabla de vida tributaria ni una recomendación para un activo específico.</t>
      </text>
    </comment>
    <comment authorId="0" ref="L28">
      <text>
        <t xml:space="preserve">Dejar vacía mientras esté vigente. El bien sale del registro al inicio de esa fecha; se deprecia hasta el día anterior. La plantilla no calcula resultado de venta/baja ni asientos contables.</t>
      </text>
    </comment>
    <comment authorId="0" ref="M28">
      <text>
        <t xml:space="preserve">Referencia a factura, serie, fundamento de vida útil o información útil para auditoría.</t>
      </text>
    </comment>
    <comment authorId="0" ref="N28">
      <text>
        <t xml:space="preserve">EDATE(fecha disponible, vida útil). Fecha exclusiva: el último día depreciado es el anterior.</t>
      </text>
    </comment>
    <comment authorId="0" ref="O28">
      <text>
        <t xml:space="preserve">(Costo − residual) / días totales entre disponibilidad y fin de vida. Es lineal por día y mensual prorrateado; meses con distinto número de días tienen distinto cargo.</t>
      </text>
    </comment>
    <comment authorId="0" ref="P28">
      <text>
        <t xml:space="preserve">Depreciación devengada antes del primer mes del calendario, hasta fin de vida o baja. No es un dato ingresado ni se suma dos veces al gasto mensual.</t>
      </text>
    </comment>
    <comment authorId="0" ref="Q28">
      <text>
        <t xml:space="preserve">Gasto desde inicio del calendario hasta fecha de corte inclusive, limitado por disponibilidad, fin de vida y baja. Si el corte antecede al calendario, es cero.</t>
      </text>
    </comment>
    <comment authorId="0" ref="R28">
      <text>
        <t xml:space="preserve">Depreciación total histórica hasta corte inclusive, incluso si el activo fue dado de baja. No sumarla como acumulada de activos vigentes.</t>
      </text>
    </comment>
    <comment authorId="0" ref="S28">
      <text>
        <t xml:space="preserve">Costo menos acumulada al corte, únicamente si el bien sigue vigente. Si fue dado de baja o aún no está disponible, muestra cero.</t>
      </text>
    </comment>
    <comment authorId="0" ref="T28">
      <text>
        <t xml:space="preserve">Costo de los activos disponibles y no dados de baja al corte.</t>
      </text>
    </comment>
    <comment authorId="0" ref="U28">
      <text>
        <t xml:space="preserve">Depreciación acumulada de los activos vigentes. Excluye de la cartera los dados de baja.</t>
      </text>
    </comment>
    <comment authorId="0" ref="V28">
      <text>
        <t xml:space="preserve">Revisa ID, descripción, costo, residual, fecha disponible, vida útil y baja. Datos inválidos no generan depreciación: deben corregirse antes de usar los totales.</t>
      </text>
    </comment>
    <comment authorId="0" ref="C29">
      <text>
        <t xml:space="preserve">Código único para cada activo o componente. Hay 30 espacios. No reutilizar un ID después de una baja.</t>
      </text>
    </comment>
    <comment authorId="0" ref="D29">
      <text>
        <t xml:space="preserve">Descripción suficiente para identificar el bien físicamente.</t>
      </text>
    </comment>
    <comment authorId="0" ref="E29">
      <text>
        <t xml:space="preserve">Clase informativa: maquinaria, equipos, muebles, etc. Terrenos y activos no depreciables requieren otro tratamiento y no deben cargarse aquí.</t>
      </text>
    </comment>
    <comment authorId="0" ref="F29">
      <text>
        <t xml:space="preserve">Lugar físico o centro donde se encuentra el activo.</t>
      </text>
    </comment>
    <comment authorId="0" ref="G29">
      <text>
        <t xml:space="preserve">Persona o área responsable de su custodia.</t>
      </text>
    </comment>
    <comment authorId="0" ref="H29">
      <text>
        <t xml:space="preserve">Costo capitalizado total: compra y desembolsos directamente atribuibles para ponerlo en condición de uso. Excluir impuestos recuperables. No incluye revaluaciones, deterioro o mejoras posteriores automáticas.</t>
      </text>
    </comment>
    <comment authorId="0" ref="I29">
      <text>
        <t xml:space="preserve">Importe estimado recuperable al final de la vida útil, después de costos de disposición. Entre cero y costo. Base depreciable = costo − residual.</t>
      </text>
    </comment>
    <comment authorId="0" ref="J29">
      <text>
        <t xml:space="preserve">Día en que el bien está disponible para uso. Desde ese día se devenga depreciación. No confundir con la fecha de pago.</t>
      </text>
    </comment>
    <comment authorId="0" ref="K29">
      <text>
        <t xml:space="preserve">Vida útil estimada en meses enteros de 1 a 1200. No es una tabla de vida tributaria ni una recomendación para un activo específico.</t>
      </text>
    </comment>
    <comment authorId="0" ref="L29">
      <text>
        <t xml:space="preserve">Dejar vacía mientras esté vigente. El bien sale del registro al inicio de esa fecha; se deprecia hasta el día anterior. La plantilla no calcula resultado de venta/baja ni asientos contables.</t>
      </text>
    </comment>
    <comment authorId="0" ref="M29">
      <text>
        <t xml:space="preserve">Referencia a factura, serie, fundamento de vida útil o información útil para auditoría.</t>
      </text>
    </comment>
    <comment authorId="0" ref="N29">
      <text>
        <t xml:space="preserve">EDATE(fecha disponible, vida útil). Fecha exclusiva: el último día depreciado es el anterior.</t>
      </text>
    </comment>
    <comment authorId="0" ref="O29">
      <text>
        <t xml:space="preserve">(Costo − residual) / días totales entre disponibilidad y fin de vida. Es lineal por día y mensual prorrateado; meses con distinto número de días tienen distinto cargo.</t>
      </text>
    </comment>
    <comment authorId="0" ref="P29">
      <text>
        <t xml:space="preserve">Depreciación devengada antes del primer mes del calendario, hasta fin de vida o baja. No es un dato ingresado ni se suma dos veces al gasto mensual.</t>
      </text>
    </comment>
    <comment authorId="0" ref="Q29">
      <text>
        <t xml:space="preserve">Gasto desde inicio del calendario hasta fecha de corte inclusive, limitado por disponibilidad, fin de vida y baja. Si el corte antecede al calendario, es cero.</t>
      </text>
    </comment>
    <comment authorId="0" ref="R29">
      <text>
        <t xml:space="preserve">Depreciación total histórica hasta corte inclusive, incluso si el activo fue dado de baja. No sumarla como acumulada de activos vigentes.</t>
      </text>
    </comment>
    <comment authorId="0" ref="S29">
      <text>
        <t xml:space="preserve">Costo menos acumulada al corte, únicamente si el bien sigue vigente. Si fue dado de baja o aún no está disponible, muestra cero.</t>
      </text>
    </comment>
    <comment authorId="0" ref="T29">
      <text>
        <t xml:space="preserve">Costo de los activos disponibles y no dados de baja al corte.</t>
      </text>
    </comment>
    <comment authorId="0" ref="U29">
      <text>
        <t xml:space="preserve">Depreciación acumulada de los activos vigentes. Excluye de la cartera los dados de baja.</t>
      </text>
    </comment>
    <comment authorId="0" ref="V29">
      <text>
        <t xml:space="preserve">Revisa ID, descripción, costo, residual, fecha disponible, vida útil y baja. Datos inválidos no generan depreciación: deben corregirse antes de usar los totales.</t>
      </text>
    </comment>
    <comment authorId="0" ref="C30">
      <text>
        <t xml:space="preserve">Código único para cada activo o componente. Hay 30 espacios. No reutilizar un ID después de una baja.</t>
      </text>
    </comment>
    <comment authorId="0" ref="D30">
      <text>
        <t xml:space="preserve">Descripción suficiente para identificar el bien físicamente.</t>
      </text>
    </comment>
    <comment authorId="0" ref="E30">
      <text>
        <t xml:space="preserve">Clase informativa: maquinaria, equipos, muebles, etc. Terrenos y activos no depreciables requieren otro tratamiento y no deben cargarse aquí.</t>
      </text>
    </comment>
    <comment authorId="0" ref="F30">
      <text>
        <t xml:space="preserve">Lugar físico o centro donde se encuentra el activo.</t>
      </text>
    </comment>
    <comment authorId="0" ref="G30">
      <text>
        <t xml:space="preserve">Persona o área responsable de su custodia.</t>
      </text>
    </comment>
    <comment authorId="0" ref="H30">
      <text>
        <t xml:space="preserve">Costo capitalizado total: compra y desembolsos directamente atribuibles para ponerlo en condición de uso. Excluir impuestos recuperables. No incluye revaluaciones, deterioro o mejoras posteriores automáticas.</t>
      </text>
    </comment>
    <comment authorId="0" ref="I30">
      <text>
        <t xml:space="preserve">Importe estimado recuperable al final de la vida útil, después de costos de disposición. Entre cero y costo. Base depreciable = costo − residual.</t>
      </text>
    </comment>
    <comment authorId="0" ref="J30">
      <text>
        <t xml:space="preserve">Día en que el bien está disponible para uso. Desde ese día se devenga depreciación. No confundir con la fecha de pago.</t>
      </text>
    </comment>
    <comment authorId="0" ref="K30">
      <text>
        <t xml:space="preserve">Vida útil estimada en meses enteros de 1 a 1200. No es una tabla de vida tributaria ni una recomendación para un activo específico.</t>
      </text>
    </comment>
    <comment authorId="0" ref="L30">
      <text>
        <t xml:space="preserve">Dejar vacía mientras esté vigente. El bien sale del registro al inicio de esa fecha; se deprecia hasta el día anterior. La plantilla no calcula resultado de venta/baja ni asientos contables.</t>
      </text>
    </comment>
    <comment authorId="0" ref="M30">
      <text>
        <t xml:space="preserve">Referencia a factura, serie, fundamento de vida útil o información útil para auditoría.</t>
      </text>
    </comment>
    <comment authorId="0" ref="N30">
      <text>
        <t xml:space="preserve">EDATE(fecha disponible, vida útil). Fecha exclusiva: el último día depreciado es el anterior.</t>
      </text>
    </comment>
    <comment authorId="0" ref="O30">
      <text>
        <t xml:space="preserve">(Costo − residual) / días totales entre disponibilidad y fin de vida. Es lineal por día y mensual prorrateado; meses con distinto número de días tienen distinto cargo.</t>
      </text>
    </comment>
    <comment authorId="0" ref="P30">
      <text>
        <t xml:space="preserve">Depreciación devengada antes del primer mes del calendario, hasta fin de vida o baja. No es un dato ingresado ni se suma dos veces al gasto mensual.</t>
      </text>
    </comment>
    <comment authorId="0" ref="Q30">
      <text>
        <t xml:space="preserve">Gasto desde inicio del calendario hasta fecha de corte inclusive, limitado por disponibilidad, fin de vida y baja. Si el corte antecede al calendario, es cero.</t>
      </text>
    </comment>
    <comment authorId="0" ref="R30">
      <text>
        <t xml:space="preserve">Depreciación total histórica hasta corte inclusive, incluso si el activo fue dado de baja. No sumarla como acumulada de activos vigentes.</t>
      </text>
    </comment>
    <comment authorId="0" ref="S30">
      <text>
        <t xml:space="preserve">Costo menos acumulada al corte, únicamente si el bien sigue vigente. Si fue dado de baja o aún no está disponible, muestra cero.</t>
      </text>
    </comment>
    <comment authorId="0" ref="T30">
      <text>
        <t xml:space="preserve">Costo de los activos disponibles y no dados de baja al corte.</t>
      </text>
    </comment>
    <comment authorId="0" ref="U30">
      <text>
        <t xml:space="preserve">Depreciación acumulada de los activos vigentes. Excluye de la cartera los dados de baja.</t>
      </text>
    </comment>
    <comment authorId="0" ref="V30">
      <text>
        <t xml:space="preserve">Revisa ID, descripción, costo, residual, fecha disponible, vida útil y baja. Datos inválidos no generan depreciación: deben corregirse antes de usar los totales.</t>
      </text>
    </comment>
    <comment authorId="0" ref="C31">
      <text>
        <t xml:space="preserve">Código único para cada activo o componente. Hay 30 espacios. No reutilizar un ID después de una baja.</t>
      </text>
    </comment>
    <comment authorId="0" ref="D31">
      <text>
        <t xml:space="preserve">Descripción suficiente para identificar el bien físicamente.</t>
      </text>
    </comment>
    <comment authorId="0" ref="E31">
      <text>
        <t xml:space="preserve">Clase informativa: maquinaria, equipos, muebles, etc. Terrenos y activos no depreciables requieren otro tratamiento y no deben cargarse aquí.</t>
      </text>
    </comment>
    <comment authorId="0" ref="F31">
      <text>
        <t xml:space="preserve">Lugar físico o centro donde se encuentra el activo.</t>
      </text>
    </comment>
    <comment authorId="0" ref="G31">
      <text>
        <t xml:space="preserve">Persona o área responsable de su custodia.</t>
      </text>
    </comment>
    <comment authorId="0" ref="H31">
      <text>
        <t xml:space="preserve">Costo capitalizado total: compra y desembolsos directamente atribuibles para ponerlo en condición de uso. Excluir impuestos recuperables. No incluye revaluaciones, deterioro o mejoras posteriores automáticas.</t>
      </text>
    </comment>
    <comment authorId="0" ref="I31">
      <text>
        <t xml:space="preserve">Importe estimado recuperable al final de la vida útil, después de costos de disposición. Entre cero y costo. Base depreciable = costo − residual.</t>
      </text>
    </comment>
    <comment authorId="0" ref="J31">
      <text>
        <t xml:space="preserve">Día en que el bien está disponible para uso. Desde ese día se devenga depreciación. No confundir con la fecha de pago.</t>
      </text>
    </comment>
    <comment authorId="0" ref="K31">
      <text>
        <t xml:space="preserve">Vida útil estimada en meses enteros de 1 a 1200. No es una tabla de vida tributaria ni una recomendación para un activo específico.</t>
      </text>
    </comment>
    <comment authorId="0" ref="L31">
      <text>
        <t xml:space="preserve">Dejar vacía mientras esté vigente. El bien sale del registro al inicio de esa fecha; se deprecia hasta el día anterior. La plantilla no calcula resultado de venta/baja ni asientos contables.</t>
      </text>
    </comment>
    <comment authorId="0" ref="M31">
      <text>
        <t xml:space="preserve">Referencia a factura, serie, fundamento de vida útil o información útil para auditoría.</t>
      </text>
    </comment>
    <comment authorId="0" ref="N31">
      <text>
        <t xml:space="preserve">EDATE(fecha disponible, vida útil). Fecha exclusiva: el último día depreciado es el anterior.</t>
      </text>
    </comment>
    <comment authorId="0" ref="O31">
      <text>
        <t xml:space="preserve">(Costo − residual) / días totales entre disponibilidad y fin de vida. Es lineal por día y mensual prorrateado; meses con distinto número de días tienen distinto cargo.</t>
      </text>
    </comment>
    <comment authorId="0" ref="P31">
      <text>
        <t xml:space="preserve">Depreciación devengada antes del primer mes del calendario, hasta fin de vida o baja. No es un dato ingresado ni se suma dos veces al gasto mensual.</t>
      </text>
    </comment>
    <comment authorId="0" ref="Q31">
      <text>
        <t xml:space="preserve">Gasto desde inicio del calendario hasta fecha de corte inclusive, limitado por disponibilidad, fin de vida y baja. Si el corte antecede al calendario, es cero.</t>
      </text>
    </comment>
    <comment authorId="0" ref="R31">
      <text>
        <t xml:space="preserve">Depreciación total histórica hasta corte inclusive, incluso si el activo fue dado de baja. No sumarla como acumulada de activos vigentes.</t>
      </text>
    </comment>
    <comment authorId="0" ref="S31">
      <text>
        <t xml:space="preserve">Costo menos acumulada al corte, únicamente si el bien sigue vigente. Si fue dado de baja o aún no está disponible, muestra cero.</t>
      </text>
    </comment>
    <comment authorId="0" ref="T31">
      <text>
        <t xml:space="preserve">Costo de los activos disponibles y no dados de baja al corte.</t>
      </text>
    </comment>
    <comment authorId="0" ref="U31">
      <text>
        <t xml:space="preserve">Depreciación acumulada de los activos vigentes. Excluye de la cartera los dados de baja.</t>
      </text>
    </comment>
    <comment authorId="0" ref="V31">
      <text>
        <t xml:space="preserve">Revisa ID, descripción, costo, residual, fecha disponible, vida útil y baja. Datos inválidos no generan depreciación: deben corregirse antes de usar los totales.</t>
      </text>
    </comment>
    <comment authorId="0" ref="C32">
      <text>
        <t xml:space="preserve">Código único para cada activo o componente. Hay 30 espacios. No reutilizar un ID después de una baja.</t>
      </text>
    </comment>
    <comment authorId="0" ref="D32">
      <text>
        <t xml:space="preserve">Descripción suficiente para identificar el bien físicamente.</t>
      </text>
    </comment>
    <comment authorId="0" ref="E32">
      <text>
        <t xml:space="preserve">Clase informativa: maquinaria, equipos, muebles, etc. Terrenos y activos no depreciables requieren otro tratamiento y no deben cargarse aquí.</t>
      </text>
    </comment>
    <comment authorId="0" ref="F32">
      <text>
        <t xml:space="preserve">Lugar físico o centro donde se encuentra el activo.</t>
      </text>
    </comment>
    <comment authorId="0" ref="G32">
      <text>
        <t xml:space="preserve">Persona o área responsable de su custodia.</t>
      </text>
    </comment>
    <comment authorId="0" ref="H32">
      <text>
        <t xml:space="preserve">Costo capitalizado total: compra y desembolsos directamente atribuibles para ponerlo en condición de uso. Excluir impuestos recuperables. No incluye revaluaciones, deterioro o mejoras posteriores automáticas.</t>
      </text>
    </comment>
    <comment authorId="0" ref="I32">
      <text>
        <t xml:space="preserve">Importe estimado recuperable al final de la vida útil, después de costos de disposición. Entre cero y costo. Base depreciable = costo − residual.</t>
      </text>
    </comment>
    <comment authorId="0" ref="J32">
      <text>
        <t xml:space="preserve">Día en que el bien está disponible para uso. Desde ese día se devenga depreciación. No confundir con la fecha de pago.</t>
      </text>
    </comment>
    <comment authorId="0" ref="K32">
      <text>
        <t xml:space="preserve">Vida útil estimada en meses enteros de 1 a 1200. No es una tabla de vida tributaria ni una recomendación para un activo específico.</t>
      </text>
    </comment>
    <comment authorId="0" ref="L32">
      <text>
        <t xml:space="preserve">Dejar vacía mientras esté vigente. El bien sale del registro al inicio de esa fecha; se deprecia hasta el día anterior. La plantilla no calcula resultado de venta/baja ni asientos contables.</t>
      </text>
    </comment>
    <comment authorId="0" ref="M32">
      <text>
        <t xml:space="preserve">Referencia a factura, serie, fundamento de vida útil o información útil para auditoría.</t>
      </text>
    </comment>
    <comment authorId="0" ref="N32">
      <text>
        <t xml:space="preserve">EDATE(fecha disponible, vida útil). Fecha exclusiva: el último día depreciado es el anterior.</t>
      </text>
    </comment>
    <comment authorId="0" ref="O32">
      <text>
        <t xml:space="preserve">(Costo − residual) / días totales entre disponibilidad y fin de vida. Es lineal por día y mensual prorrateado; meses con distinto número de días tienen distinto cargo.</t>
      </text>
    </comment>
    <comment authorId="0" ref="P32">
      <text>
        <t xml:space="preserve">Depreciación devengada antes del primer mes del calendario, hasta fin de vida o baja. No es un dato ingresado ni se suma dos veces al gasto mensual.</t>
      </text>
    </comment>
    <comment authorId="0" ref="Q32">
      <text>
        <t xml:space="preserve">Gasto desde inicio del calendario hasta fecha de corte inclusive, limitado por disponibilidad, fin de vida y baja. Si el corte antecede al calendario, es cero.</t>
      </text>
    </comment>
    <comment authorId="0" ref="R32">
      <text>
        <t xml:space="preserve">Depreciación total histórica hasta corte inclusive, incluso si el activo fue dado de baja. No sumarla como acumulada de activos vigentes.</t>
      </text>
    </comment>
    <comment authorId="0" ref="S32">
      <text>
        <t xml:space="preserve">Costo menos acumulada al corte, únicamente si el bien sigue vigente. Si fue dado de baja o aún no está disponible, muestra cero.</t>
      </text>
    </comment>
    <comment authorId="0" ref="T32">
      <text>
        <t xml:space="preserve">Costo de los activos disponibles y no dados de baja al corte.</t>
      </text>
    </comment>
    <comment authorId="0" ref="U32">
      <text>
        <t xml:space="preserve">Depreciación acumulada de los activos vigentes. Excluye de la cartera los dados de baja.</t>
      </text>
    </comment>
    <comment authorId="0" ref="V32">
      <text>
        <t xml:space="preserve">Revisa ID, descripción, costo, residual, fecha disponible, vida útil y baja. Datos inválidos no generan depreciación: deben corregirse antes de usar los totales.</t>
      </text>
    </comment>
    <comment authorId="0" ref="C33">
      <text>
        <t xml:space="preserve">Código único para cada activo o componente. Hay 30 espacios. No reutilizar un ID después de una baja.</t>
      </text>
    </comment>
    <comment authorId="0" ref="D33">
      <text>
        <t xml:space="preserve">Descripción suficiente para identificar el bien físicamente.</t>
      </text>
    </comment>
    <comment authorId="0" ref="E33">
      <text>
        <t xml:space="preserve">Clase informativa: maquinaria, equipos, muebles, etc. Terrenos y activos no depreciables requieren otro tratamiento y no deben cargarse aquí.</t>
      </text>
    </comment>
    <comment authorId="0" ref="F33">
      <text>
        <t xml:space="preserve">Lugar físico o centro donde se encuentra el activo.</t>
      </text>
    </comment>
    <comment authorId="0" ref="G33">
      <text>
        <t xml:space="preserve">Persona o área responsable de su custodia.</t>
      </text>
    </comment>
    <comment authorId="0" ref="H33">
      <text>
        <t xml:space="preserve">Costo capitalizado total: compra y desembolsos directamente atribuibles para ponerlo en condición de uso. Excluir impuestos recuperables. No incluye revaluaciones, deterioro o mejoras posteriores automáticas.</t>
      </text>
    </comment>
    <comment authorId="0" ref="I33">
      <text>
        <t xml:space="preserve">Importe estimado recuperable al final de la vida útil, después de costos de disposición. Entre cero y costo. Base depreciable = costo − residual.</t>
      </text>
    </comment>
    <comment authorId="0" ref="J33">
      <text>
        <t xml:space="preserve">Día en que el bien está disponible para uso. Desde ese día se devenga depreciación. No confundir con la fecha de pago.</t>
      </text>
    </comment>
    <comment authorId="0" ref="K33">
      <text>
        <t xml:space="preserve">Vida útil estimada en meses enteros de 1 a 1200. No es una tabla de vida tributaria ni una recomendación para un activo específico.</t>
      </text>
    </comment>
    <comment authorId="0" ref="L33">
      <text>
        <t xml:space="preserve">Dejar vacía mientras esté vigente. El bien sale del registro al inicio de esa fecha; se deprecia hasta el día anterior. La plantilla no calcula resultado de venta/baja ni asientos contables.</t>
      </text>
    </comment>
    <comment authorId="0" ref="M33">
      <text>
        <t xml:space="preserve">Referencia a factura, serie, fundamento de vida útil o información útil para auditoría.</t>
      </text>
    </comment>
    <comment authorId="0" ref="N33">
      <text>
        <t xml:space="preserve">EDATE(fecha disponible, vida útil). Fecha exclusiva: el último día depreciado es el anterior.</t>
      </text>
    </comment>
    <comment authorId="0" ref="O33">
      <text>
        <t xml:space="preserve">(Costo − residual) / días totales entre disponibilidad y fin de vida. Es lineal por día y mensual prorrateado; meses con distinto número de días tienen distinto cargo.</t>
      </text>
    </comment>
    <comment authorId="0" ref="P33">
      <text>
        <t xml:space="preserve">Depreciación devengada antes del primer mes del calendario, hasta fin de vida o baja. No es un dato ingresado ni se suma dos veces al gasto mensual.</t>
      </text>
    </comment>
    <comment authorId="0" ref="Q33">
      <text>
        <t xml:space="preserve">Gasto desde inicio del calendario hasta fecha de corte inclusive, limitado por disponibilidad, fin de vida y baja. Si el corte antecede al calendario, es cero.</t>
      </text>
    </comment>
    <comment authorId="0" ref="R33">
      <text>
        <t xml:space="preserve">Depreciación total histórica hasta corte inclusive, incluso si el activo fue dado de baja. No sumarla como acumulada de activos vigentes.</t>
      </text>
    </comment>
    <comment authorId="0" ref="S33">
      <text>
        <t xml:space="preserve">Costo menos acumulada al corte, únicamente si el bien sigue vigente. Si fue dado de baja o aún no está disponible, muestra cero.</t>
      </text>
    </comment>
    <comment authorId="0" ref="T33">
      <text>
        <t xml:space="preserve">Costo de los activos disponibles y no dados de baja al corte.</t>
      </text>
    </comment>
    <comment authorId="0" ref="U33">
      <text>
        <t xml:space="preserve">Depreciación acumulada de los activos vigentes. Excluye de la cartera los dados de baja.</t>
      </text>
    </comment>
    <comment authorId="0" ref="V33">
      <text>
        <t xml:space="preserve">Revisa ID, descripción, costo, residual, fecha disponible, vida útil y baja. Datos inválidos no generan depreciación: deben corregirse antes de usar los totales.</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E6">
      <text>
        <t xml:space="preserve">Depreciación del mes = tasa diaria × días del mes dentro del período de uso. Incluye primer día disponible y excluye fin de vida y fecha de baja. No depende del corte del Resumen; es el calendario completo de 60 meses.</t>
      </text>
    </comment>
    <comment authorId="0" ref="F6">
      <text>
        <t xml:space="preserve">Depreciación del mes = tasa diaria × días del mes dentro del período de uso. Incluye primer día disponible y excluye fin de vida y fecha de baja. No depende del corte del Resumen; es el calendario completo de 60 meses.</t>
      </text>
    </comment>
    <comment authorId="0" ref="G6">
      <text>
        <t xml:space="preserve">Depreciación del mes = tasa diaria × días del mes dentro del período de uso. Incluye primer día disponible y excluye fin de vida y fecha de baja. No depende del corte del Resumen; es el calendario completo de 60 meses.</t>
      </text>
    </comment>
    <comment authorId="0" ref="H6">
      <text>
        <t xml:space="preserve">Depreciación del mes = tasa diaria × días del mes dentro del período de uso. Incluye primer día disponible y excluye fin de vida y fecha de baja. No depende del corte del Resumen; es el calendario completo de 60 meses.</t>
      </text>
    </comment>
    <comment authorId="0" ref="I6">
      <text>
        <t xml:space="preserve">Depreciación del mes = tasa diaria × días del mes dentro del período de uso. Incluye primer día disponible y excluye fin de vida y fecha de baja. No depende del corte del Resumen; es el calendario completo de 60 meses.</t>
      </text>
    </comment>
    <comment authorId="0" ref="J6">
      <text>
        <t xml:space="preserve">Depreciación del mes = tasa diaria × días del mes dentro del período de uso. Incluye primer día disponible y excluye fin de vida y fecha de baja. No depende del corte del Resumen; es el calendario completo de 60 meses.</t>
      </text>
    </comment>
    <comment authorId="0" ref="K6">
      <text>
        <t xml:space="preserve">Depreciación del mes = tasa diaria × días del mes dentro del período de uso. Incluye primer día disponible y excluye fin de vida y fecha de baja. No depende del corte del Resumen; es el calendario completo de 60 meses.</t>
      </text>
    </comment>
    <comment authorId="0" ref="L6">
      <text>
        <t xml:space="preserve">Depreciación del mes = tasa diaria × días del mes dentro del período de uso. Incluye primer día disponible y excluye fin de vida y fecha de baja. No depende del corte del Resumen; es el calendario completo de 60 meses.</t>
      </text>
    </comment>
    <comment authorId="0" ref="M6">
      <text>
        <t xml:space="preserve">Depreciación del mes = tasa diaria × días del mes dentro del período de uso. Incluye primer día disponible y excluye fin de vida y fecha de baja. No depende del corte del Resumen; es el calendario completo de 60 meses.</t>
      </text>
    </comment>
    <comment authorId="0" ref="N6">
      <text>
        <t xml:space="preserve">Depreciación del mes = tasa diaria × días del mes dentro del período de uso. Incluye primer día disponible y excluye fin de vida y fecha de baja. No depende del corte del Resumen; es el calendario completo de 60 meses.</t>
      </text>
    </comment>
    <comment authorId="0" ref="O6">
      <text>
        <t xml:space="preserve">Depreciación del mes = tasa diaria × días del mes dentro del período de uso. Incluye primer día disponible y excluye fin de vida y fecha de baja. No depende del corte del Resumen; es el calendario completo de 60 meses.</t>
      </text>
    </comment>
    <comment authorId="0" ref="P6">
      <text>
        <t xml:space="preserve">Depreciación del mes = tasa diaria × días del mes dentro del período de uso. Incluye primer día disponible y excluye fin de vida y fecha de baja. No depende del corte del Resumen; es el calendario completo de 60 meses.</t>
      </text>
    </comment>
    <comment authorId="0" ref="Q6">
      <text>
        <t xml:space="preserve">Depreciación del mes = tasa diaria × días del mes dentro del período de uso. Incluye primer día disponible y excluye fin de vida y fecha de baja. No depende del corte del Resumen; es el calendario completo de 60 meses.</t>
      </text>
    </comment>
    <comment authorId="0" ref="R6">
      <text>
        <t xml:space="preserve">Depreciación del mes = tasa diaria × días del mes dentro del período de uso. Incluye primer día disponible y excluye fin de vida y fecha de baja. No depende del corte del Resumen; es el calendario completo de 60 meses.</t>
      </text>
    </comment>
    <comment authorId="0" ref="S6">
      <text>
        <t xml:space="preserve">Depreciación del mes = tasa diaria × días del mes dentro del período de uso. Incluye primer día disponible y excluye fin de vida y fecha de baja. No depende del corte del Resumen; es el calendario completo de 60 meses.</t>
      </text>
    </comment>
    <comment authorId="0" ref="T6">
      <text>
        <t xml:space="preserve">Depreciación del mes = tasa diaria × días del mes dentro del período de uso. Incluye primer día disponible y excluye fin de vida y fecha de baja. No depende del corte del Resumen; es el calendario completo de 60 meses.</t>
      </text>
    </comment>
    <comment authorId="0" ref="U6">
      <text>
        <t xml:space="preserve">Depreciación del mes = tasa diaria × días del mes dentro del período de uso. Incluye primer día disponible y excluye fin de vida y fecha de baja. No depende del corte del Resumen; es el calendario completo de 60 meses.</t>
      </text>
    </comment>
    <comment authorId="0" ref="V6">
      <text>
        <t xml:space="preserve">Depreciación del mes = tasa diaria × días del mes dentro del período de uso. Incluye primer día disponible y excluye fin de vida y fecha de baja. No depende del corte del Resumen; es el calendario completo de 60 meses.</t>
      </text>
    </comment>
    <comment authorId="0" ref="W6">
      <text>
        <t xml:space="preserve">Depreciación del mes = tasa diaria × días del mes dentro del período de uso. Incluye primer día disponible y excluye fin de vida y fecha de baja. No depende del corte del Resumen; es el calendario completo de 60 meses.</t>
      </text>
    </comment>
    <comment authorId="0" ref="X6">
      <text>
        <t xml:space="preserve">Depreciación del mes = tasa diaria × días del mes dentro del período de uso. Incluye primer día disponible y excluye fin de vida y fecha de baja. No depende del corte del Resumen; es el calendario completo de 60 meses.</t>
      </text>
    </comment>
    <comment authorId="0" ref="Y6">
      <text>
        <t xml:space="preserve">Depreciación del mes = tasa diaria × días del mes dentro del período de uso. Incluye primer día disponible y excluye fin de vida y fecha de baja. No depende del corte del Resumen; es el calendario completo de 60 meses.</t>
      </text>
    </comment>
    <comment authorId="0" ref="Z6">
      <text>
        <t xml:space="preserve">Depreciación del mes = tasa diaria × días del mes dentro del período de uso. Incluye primer día disponible y excluye fin de vida y fecha de baja. No depende del corte del Resumen; es el calendario completo de 60 meses.</t>
      </text>
    </comment>
    <comment authorId="0" ref="AA6">
      <text>
        <t xml:space="preserve">Depreciación del mes = tasa diaria × días del mes dentro del período de uso. Incluye primer día disponible y excluye fin de vida y fecha de baja. No depende del corte del Resumen; es el calendario completo de 60 meses.</t>
      </text>
    </comment>
    <comment authorId="0" ref="AB6">
      <text>
        <t xml:space="preserve">Depreciación del mes = tasa diaria × días del mes dentro del período de uso. Incluye primer día disponible y excluye fin de vida y fecha de baja. No depende del corte del Resumen; es el calendario completo de 60 meses.</t>
      </text>
    </comment>
    <comment authorId="0" ref="AC6">
      <text>
        <t xml:space="preserve">Depreciación del mes = tasa diaria × días del mes dentro del período de uso. Incluye primer día disponible y excluye fin de vida y fecha de baja. No depende del corte del Resumen; es el calendario completo de 60 meses.</t>
      </text>
    </comment>
    <comment authorId="0" ref="AD6">
      <text>
        <t xml:space="preserve">Depreciación del mes = tasa diaria × días del mes dentro del período de uso. Incluye primer día disponible y excluye fin de vida y fecha de baja. No depende del corte del Resumen; es el calendario completo de 60 meses.</t>
      </text>
    </comment>
    <comment authorId="0" ref="AE6">
      <text>
        <t xml:space="preserve">Depreciación del mes = tasa diaria × días del mes dentro del período de uso. Incluye primer día disponible y excluye fin de vida y fecha de baja. No depende del corte del Resumen; es el calendario completo de 60 meses.</t>
      </text>
    </comment>
    <comment authorId="0" ref="AF6">
      <text>
        <t xml:space="preserve">Depreciación del mes = tasa diaria × días del mes dentro del período de uso. Incluye primer día disponible y excluye fin de vida y fecha de baja. No depende del corte del Resumen; es el calendario completo de 60 meses.</t>
      </text>
    </comment>
    <comment authorId="0" ref="AG6">
      <text>
        <t xml:space="preserve">Depreciación del mes = tasa diaria × días del mes dentro del período de uso. Incluye primer día disponible y excluye fin de vida y fecha de baja. No depende del corte del Resumen; es el calendario completo de 60 meses.</t>
      </text>
    </comment>
    <comment authorId="0" ref="AH6">
      <text>
        <t xml:space="preserve">Depreciación del mes = tasa diaria × días del mes dentro del período de uso. Incluye primer día disponible y excluye fin de vida y fecha de baja. No depende del corte del Resumen; es el calendario completo de 60 meses.</t>
      </text>
    </comment>
    <comment authorId="0" ref="AI6">
      <text>
        <t xml:space="preserve">Depreciación del mes = tasa diaria × días del mes dentro del período de uso. Incluye primer día disponible y excluye fin de vida y fecha de baja. No depende del corte del Resumen; es el calendario completo de 60 meses.</t>
      </text>
    </comment>
    <comment authorId="0" ref="AJ6">
      <text>
        <t xml:space="preserve">Depreciación del mes = tasa diaria × días del mes dentro del período de uso. Incluye primer día disponible y excluye fin de vida y fecha de baja. No depende del corte del Resumen; es el calendario completo de 60 meses.</t>
      </text>
    </comment>
    <comment authorId="0" ref="E7">
      <text>
        <t xml:space="preserve">Depreciación del mes = tasa diaria × días del mes dentro del período de uso. Incluye primer día disponible y excluye fin de vida y fecha de baja. No depende del corte del Resumen; es el calendario completo de 60 meses.</t>
      </text>
    </comment>
    <comment authorId="0" ref="AK6">
      <text>
        <t xml:space="preserve">Depreciación del mes = tasa diaria × días del mes dentro del período de uso. Incluye primer día disponible y excluye fin de vida y fecha de baja. No depende del corte del Resumen; es el calendario completo de 60 meses.</t>
      </text>
    </comment>
    <comment authorId="0" ref="F7">
      <text>
        <t xml:space="preserve">Depreciación del mes = tasa diaria × días del mes dentro del período de uso. Incluye primer día disponible y excluye fin de vida y fecha de baja. No depende del corte del Resumen; es el calendario completo de 60 meses.</t>
      </text>
    </comment>
    <comment authorId="0" ref="AL6">
      <text>
        <t xml:space="preserve">Depreciación del mes = tasa diaria × días del mes dentro del período de uso. Incluye primer día disponible y excluye fin de vida y fecha de baja. No depende del corte del Resumen; es el calendario completo de 60 meses.</t>
      </text>
    </comment>
    <comment authorId="0" ref="G7">
      <text>
        <t xml:space="preserve">Depreciación del mes = tasa diaria × días del mes dentro del período de uso. Incluye primer día disponible y excluye fin de vida y fecha de baja. No depende del corte del Resumen; es el calendario completo de 60 meses.</t>
      </text>
    </comment>
    <comment authorId="0" ref="AM6">
      <text>
        <t xml:space="preserve">Depreciación del mes = tasa diaria × días del mes dentro del período de uso. Incluye primer día disponible y excluye fin de vida y fecha de baja. No depende del corte del Resumen; es el calendario completo de 60 meses.</t>
      </text>
    </comment>
    <comment authorId="0" ref="H7">
      <text>
        <t xml:space="preserve">Depreciación del mes = tasa diaria × días del mes dentro del período de uso. Incluye primer día disponible y excluye fin de vida y fecha de baja. No depende del corte del Resumen; es el calendario completo de 60 meses.</t>
      </text>
    </comment>
    <comment authorId="0" ref="AN6">
      <text>
        <t xml:space="preserve">Depreciación del mes = tasa diaria × días del mes dentro del período de uso. Incluye primer día disponible y excluye fin de vida y fecha de baja. No depende del corte del Resumen; es el calendario completo de 60 meses.</t>
      </text>
    </comment>
    <comment authorId="0" ref="I7">
      <text>
        <t xml:space="preserve">Depreciación del mes = tasa diaria × días del mes dentro del período de uso. Incluye primer día disponible y excluye fin de vida y fecha de baja. No depende del corte del Resumen; es el calendario completo de 60 meses.</t>
      </text>
    </comment>
    <comment authorId="0" ref="AO6">
      <text>
        <t xml:space="preserve">Depreciación del mes = tasa diaria × días del mes dentro del período de uso. Incluye primer día disponible y excluye fin de vida y fecha de baja. No depende del corte del Resumen; es el calendario completo de 60 meses.</t>
      </text>
    </comment>
    <comment authorId="0" ref="J7">
      <text>
        <t xml:space="preserve">Depreciación del mes = tasa diaria × días del mes dentro del período de uso. Incluye primer día disponible y excluye fin de vida y fecha de baja. No depende del corte del Resumen; es el calendario completo de 60 meses.</t>
      </text>
    </comment>
    <comment authorId="0" ref="AP6">
      <text>
        <t xml:space="preserve">Depreciación del mes = tasa diaria × días del mes dentro del período de uso. Incluye primer día disponible y excluye fin de vida y fecha de baja. No depende del corte del Resumen; es el calendario completo de 60 meses.</t>
      </text>
    </comment>
    <comment authorId="0" ref="K7">
      <text>
        <t xml:space="preserve">Depreciación del mes = tasa diaria × días del mes dentro del período de uso. Incluye primer día disponible y excluye fin de vida y fecha de baja. No depende del corte del Resumen; es el calendario completo de 60 meses.</t>
      </text>
    </comment>
    <comment authorId="0" ref="AQ6">
      <text>
        <t xml:space="preserve">Depreciación del mes = tasa diaria × días del mes dentro del período de uso. Incluye primer día disponible y excluye fin de vida y fecha de baja. No depende del corte del Resumen; es el calendario completo de 60 meses.</t>
      </text>
    </comment>
    <comment authorId="0" ref="L7">
      <text>
        <t xml:space="preserve">Depreciación del mes = tasa diaria × días del mes dentro del período de uso. Incluye primer día disponible y excluye fin de vida y fecha de baja. No depende del corte del Resumen; es el calendario completo de 60 meses.</t>
      </text>
    </comment>
    <comment authorId="0" ref="AR6">
      <text>
        <t xml:space="preserve">Depreciación del mes = tasa diaria × días del mes dentro del período de uso. Incluye primer día disponible y excluye fin de vida y fecha de baja. No depende del corte del Resumen; es el calendario completo de 60 meses.</t>
      </text>
    </comment>
    <comment authorId="0" ref="M7">
      <text>
        <t xml:space="preserve">Depreciación del mes = tasa diaria × días del mes dentro del período de uso. Incluye primer día disponible y excluye fin de vida y fecha de baja. No depende del corte del Resumen; es el calendario completo de 60 meses.</t>
      </text>
    </comment>
    <comment authorId="0" ref="AS6">
      <text>
        <t xml:space="preserve">Depreciación del mes = tasa diaria × días del mes dentro del período de uso. Incluye primer día disponible y excluye fin de vida y fecha de baja. No depende del corte del Resumen; es el calendario completo de 60 meses.</t>
      </text>
    </comment>
    <comment authorId="0" ref="N7">
      <text>
        <t xml:space="preserve">Depreciación del mes = tasa diaria × días del mes dentro del período de uso. Incluye primer día disponible y excluye fin de vida y fecha de baja. No depende del corte del Resumen; es el calendario completo de 60 meses.</t>
      </text>
    </comment>
    <comment authorId="0" ref="AT6">
      <text>
        <t xml:space="preserve">Depreciación del mes = tasa diaria × días del mes dentro del período de uso. Incluye primer día disponible y excluye fin de vida y fecha de baja. No depende del corte del Resumen; es el calendario completo de 60 meses.</t>
      </text>
    </comment>
    <comment authorId="0" ref="O7">
      <text>
        <t xml:space="preserve">Depreciación del mes = tasa diaria × días del mes dentro del período de uso. Incluye primer día disponible y excluye fin de vida y fecha de baja. No depende del corte del Resumen; es el calendario completo de 60 meses.</t>
      </text>
    </comment>
    <comment authorId="0" ref="AU6">
      <text>
        <t xml:space="preserve">Depreciación del mes = tasa diaria × días del mes dentro del período de uso. Incluye primer día disponible y excluye fin de vida y fecha de baja. No depende del corte del Resumen; es el calendario completo de 60 meses.</t>
      </text>
    </comment>
    <comment authorId="0" ref="P7">
      <text>
        <t xml:space="preserve">Depreciación del mes = tasa diaria × días del mes dentro del período de uso. Incluye primer día disponible y excluye fin de vida y fecha de baja. No depende del corte del Resumen; es el calendario completo de 60 meses.</t>
      </text>
    </comment>
    <comment authorId="0" ref="AV6">
      <text>
        <t xml:space="preserve">Depreciación del mes = tasa diaria × días del mes dentro del período de uso. Incluye primer día disponible y excluye fin de vida y fecha de baja. No depende del corte del Resumen; es el calendario completo de 60 meses.</t>
      </text>
    </comment>
    <comment authorId="0" ref="Q7">
      <text>
        <t xml:space="preserve">Depreciación del mes = tasa diaria × días del mes dentro del período de uso. Incluye primer día disponible y excluye fin de vida y fecha de baja. No depende del corte del Resumen; es el calendario completo de 60 meses.</t>
      </text>
    </comment>
    <comment authorId="0" ref="AW6">
      <text>
        <t xml:space="preserve">Depreciación del mes = tasa diaria × días del mes dentro del período de uso. Incluye primer día disponible y excluye fin de vida y fecha de baja. No depende del corte del Resumen; es el calendario completo de 60 meses.</t>
      </text>
    </comment>
    <comment authorId="0" ref="R7">
      <text>
        <t xml:space="preserve">Depreciación del mes = tasa diaria × días del mes dentro del período de uso. Incluye primer día disponible y excluye fin de vida y fecha de baja. No depende del corte del Resumen; es el calendario completo de 60 meses.</t>
      </text>
    </comment>
    <comment authorId="0" ref="AX6">
      <text>
        <t xml:space="preserve">Depreciación del mes = tasa diaria × días del mes dentro del período de uso. Incluye primer día disponible y excluye fin de vida y fecha de baja. No depende del corte del Resumen; es el calendario completo de 60 meses.</t>
      </text>
    </comment>
    <comment authorId="0" ref="S7">
      <text>
        <t xml:space="preserve">Depreciación del mes = tasa diaria × días del mes dentro del período de uso. Incluye primer día disponible y excluye fin de vida y fecha de baja. No depende del corte del Resumen; es el calendario completo de 60 meses.</t>
      </text>
    </comment>
    <comment authorId="0" ref="AY6">
      <text>
        <t xml:space="preserve">Depreciación del mes = tasa diaria × días del mes dentro del período de uso. Incluye primer día disponible y excluye fin de vida y fecha de baja. No depende del corte del Resumen; es el calendario completo de 60 meses.</t>
      </text>
    </comment>
    <comment authorId="0" ref="T7">
      <text>
        <t xml:space="preserve">Depreciación del mes = tasa diaria × días del mes dentro del período de uso. Incluye primer día disponible y excluye fin de vida y fecha de baja. No depende del corte del Resumen; es el calendario completo de 60 meses.</t>
      </text>
    </comment>
    <comment authorId="0" ref="AZ6">
      <text>
        <t xml:space="preserve">Depreciación del mes = tasa diaria × días del mes dentro del período de uso. Incluye primer día disponible y excluye fin de vida y fecha de baja. No depende del corte del Resumen; es el calendario completo de 60 meses.</t>
      </text>
    </comment>
    <comment authorId="0" ref="U7">
      <text>
        <t xml:space="preserve">Depreciación del mes = tasa diaria × días del mes dentro del período de uso. Incluye primer día disponible y excluye fin de vida y fecha de baja. No depende del corte del Resumen; es el calendario completo de 60 meses.</t>
      </text>
    </comment>
    <comment authorId="0" ref="BA6">
      <text>
        <t xml:space="preserve">Depreciación del mes = tasa diaria × días del mes dentro del período de uso. Incluye primer día disponible y excluye fin de vida y fecha de baja. No depende del corte del Resumen; es el calendario completo de 60 meses.</t>
      </text>
    </comment>
    <comment authorId="0" ref="V7">
      <text>
        <t xml:space="preserve">Depreciación del mes = tasa diaria × días del mes dentro del período de uso. Incluye primer día disponible y excluye fin de vida y fecha de baja. No depende del corte del Resumen; es el calendario completo de 60 meses.</t>
      </text>
    </comment>
    <comment authorId="0" ref="BB6">
      <text>
        <t xml:space="preserve">Depreciación del mes = tasa diaria × días del mes dentro del período de uso. Incluye primer día disponible y excluye fin de vida y fecha de baja. No depende del corte del Resumen; es el calendario completo de 60 meses.</t>
      </text>
    </comment>
    <comment authorId="0" ref="W7">
      <text>
        <t xml:space="preserve">Depreciación del mes = tasa diaria × días del mes dentro del período de uso. Incluye primer día disponible y excluye fin de vida y fecha de baja. No depende del corte del Resumen; es el calendario completo de 60 meses.</t>
      </text>
    </comment>
    <comment authorId="0" ref="BC6">
      <text>
        <t xml:space="preserve">Depreciación del mes = tasa diaria × días del mes dentro del período de uso. Incluye primer día disponible y excluye fin de vida y fecha de baja. No depende del corte del Resumen; es el calendario completo de 60 meses.</t>
      </text>
    </comment>
    <comment authorId="0" ref="X7">
      <text>
        <t xml:space="preserve">Depreciación del mes = tasa diaria × días del mes dentro del período de uso. Incluye primer día disponible y excluye fin de vida y fecha de baja. No depende del corte del Resumen; es el calendario completo de 60 meses.</t>
      </text>
    </comment>
    <comment authorId="0" ref="BD6">
      <text>
        <t xml:space="preserve">Depreciación del mes = tasa diaria × días del mes dentro del período de uso. Incluye primer día disponible y excluye fin de vida y fecha de baja. No depende del corte del Resumen; es el calendario completo de 60 meses.</t>
      </text>
    </comment>
    <comment authorId="0" ref="Y7">
      <text>
        <t xml:space="preserve">Depreciación del mes = tasa diaria × días del mes dentro del período de uso. Incluye primer día disponible y excluye fin de vida y fecha de baja. No depende del corte del Resumen; es el calendario completo de 60 meses.</t>
      </text>
    </comment>
    <comment authorId="0" ref="BE6">
      <text>
        <t xml:space="preserve">Depreciación del mes = tasa diaria × días del mes dentro del período de uso. Incluye primer día disponible y excluye fin de vida y fecha de baja. No depende del corte del Resumen; es el calendario completo de 60 meses.</t>
      </text>
    </comment>
    <comment authorId="0" ref="Z7">
      <text>
        <t xml:space="preserve">Depreciación del mes = tasa diaria × días del mes dentro del período de uso. Incluye primer día disponible y excluye fin de vida y fecha de baja. No depende del corte del Resumen; es el calendario completo de 60 meses.</t>
      </text>
    </comment>
    <comment authorId="0" ref="BF6">
      <text>
        <t xml:space="preserve">Depreciación del mes = tasa diaria × días del mes dentro del período de uso. Incluye primer día disponible y excluye fin de vida y fecha de baja. No depende del corte del Resumen; es el calendario completo de 60 meses.</t>
      </text>
    </comment>
    <comment authorId="0" ref="AA7">
      <text>
        <t xml:space="preserve">Depreciación del mes = tasa diaria × días del mes dentro del período de uso. Incluye primer día disponible y excluye fin de vida y fecha de baja. No depende del corte del Resumen; es el calendario completo de 60 meses.</t>
      </text>
    </comment>
    <comment authorId="0" ref="BG6">
      <text>
        <t xml:space="preserve">Depreciación del mes = tasa diaria × días del mes dentro del período de uso. Incluye primer día disponible y excluye fin de vida y fecha de baja. No depende del corte del Resumen; es el calendario completo de 60 meses.</t>
      </text>
    </comment>
    <comment authorId="0" ref="AB7">
      <text>
        <t xml:space="preserve">Depreciación del mes = tasa diaria × días del mes dentro del período de uso. Incluye primer día disponible y excluye fin de vida y fecha de baja. No depende del corte del Resumen; es el calendario completo de 60 meses.</t>
      </text>
    </comment>
    <comment authorId="0" ref="BH6">
      <text>
        <t xml:space="preserve">Depreciación del mes = tasa diaria × días del mes dentro del período de uso. Incluye primer día disponible y excluye fin de vida y fecha de baja. No depende del corte del Resumen; es el calendario completo de 60 meses.</t>
      </text>
    </comment>
    <comment authorId="0" ref="AC7">
      <text>
        <t xml:space="preserve">Depreciación del mes = tasa diaria × días del mes dentro del período de uso. Incluye primer día disponible y excluye fin de vida y fecha de baja. No depende del corte del Resumen; es el calendario completo de 60 meses.</t>
      </text>
    </comment>
    <comment authorId="0" ref="BI6">
      <text>
        <t xml:space="preserve">Depreciación del mes = tasa diaria × días del mes dentro del período de uso. Incluye primer día disponible y excluye fin de vida y fecha de baja. No depende del corte del Resumen; es el calendario completo de 60 meses.</t>
      </text>
    </comment>
    <comment authorId="0" ref="AD7">
      <text>
        <t xml:space="preserve">Depreciación del mes = tasa diaria × días del mes dentro del período de uso. Incluye primer día disponible y excluye fin de vida y fecha de baja. No depende del corte del Resumen; es el calendario completo de 60 meses.</t>
      </text>
    </comment>
    <comment authorId="0" ref="BJ6">
      <text>
        <t xml:space="preserve">Depreciación del mes = tasa diaria × días del mes dentro del período de uso. Incluye primer día disponible y excluye fin de vida y fecha de baja. No depende del corte del Resumen; es el calendario completo de 60 meses.</t>
      </text>
    </comment>
    <comment authorId="0" ref="AE7">
      <text>
        <t xml:space="preserve">Depreciación del mes = tasa diaria × días del mes dentro del período de uso. Incluye primer día disponible y excluye fin de vida y fecha de baja. No depende del corte del Resumen; es el calendario completo de 60 meses.</t>
      </text>
    </comment>
    <comment authorId="0" ref="BK6">
      <text>
        <t xml:space="preserve">Depreciación del mes = tasa diaria × días del mes dentro del período de uso. Incluye primer día disponible y excluye fin de vida y fecha de baja. No depende del corte del Resumen; es el calendario completo de 60 meses.</t>
      </text>
    </comment>
    <comment authorId="0" ref="AF7">
      <text>
        <t xml:space="preserve">Depreciación del mes = tasa diaria × días del mes dentro del período de uso. Incluye primer día disponible y excluye fin de vida y fecha de baja. No depende del corte del Resumen; es el calendario completo de 60 meses.</t>
      </text>
    </comment>
    <comment authorId="0" ref="BL6">
      <text>
        <t xml:space="preserve">Depreciación del mes = tasa diaria × días del mes dentro del período de uso. Incluye primer día disponible y excluye fin de vida y fecha de baja. No depende del corte del Resumen; es el calendario completo de 60 meses.</t>
      </text>
    </comment>
    <comment authorId="0" ref="AG7">
      <text>
        <t xml:space="preserve">Depreciación del mes = tasa diaria × días del mes dentro del período de uso. Incluye primer día disponible y excluye fin de vida y fecha de baja. No depende del corte del Resumen; es el calendario completo de 60 meses.</t>
      </text>
    </comment>
    <comment authorId="0" ref="AH7">
      <text>
        <t xml:space="preserve">Depreciación del mes = tasa diaria × días del mes dentro del período de uso. Incluye primer día disponible y excluye fin de vida y fecha de baja. No depende del corte del Resumen; es el calendario completo de 60 meses.</t>
      </text>
    </comment>
    <comment authorId="0" ref="AI7">
      <text>
        <t xml:space="preserve">Depreciación del mes = tasa diaria × días del mes dentro del período de uso. Incluye primer día disponible y excluye fin de vida y fecha de baja. No depende del corte del Resumen; es el calendario completo de 60 meses.</t>
      </text>
    </comment>
    <comment authorId="0" ref="AJ7">
      <text>
        <t xml:space="preserve">Depreciación del mes = tasa diaria × días del mes dentro del período de uso. Incluye primer día disponible y excluye fin de vida y fecha de baja. No depende del corte del Resumen; es el calendario completo de 60 meses.</t>
      </text>
    </comment>
    <comment authorId="0" ref="E8">
      <text>
        <t xml:space="preserve">Depreciación del mes = tasa diaria × días del mes dentro del período de uso. Incluye primer día disponible y excluye fin de vida y fecha de baja. No depende del corte del Resumen; es el calendario completo de 60 meses.</t>
      </text>
    </comment>
    <comment authorId="0" ref="AK7">
      <text>
        <t xml:space="preserve">Depreciación del mes = tasa diaria × días del mes dentro del período de uso. Incluye primer día disponible y excluye fin de vida y fecha de baja. No depende del corte del Resumen; es el calendario completo de 60 meses.</t>
      </text>
    </comment>
    <comment authorId="0" ref="F8">
      <text>
        <t xml:space="preserve">Depreciación del mes = tasa diaria × días del mes dentro del período de uso. Incluye primer día disponible y excluye fin de vida y fecha de baja. No depende del corte del Resumen; es el calendario completo de 60 meses.</t>
      </text>
    </comment>
    <comment authorId="0" ref="AL7">
      <text>
        <t xml:space="preserve">Depreciación del mes = tasa diaria × días del mes dentro del período de uso. Incluye primer día disponible y excluye fin de vida y fecha de baja. No depende del corte del Resumen; es el calendario completo de 60 meses.</t>
      </text>
    </comment>
    <comment authorId="0" ref="G8">
      <text>
        <t xml:space="preserve">Depreciación del mes = tasa diaria × días del mes dentro del período de uso. Incluye primer día disponible y excluye fin de vida y fecha de baja. No depende del corte del Resumen; es el calendario completo de 60 meses.</t>
      </text>
    </comment>
    <comment authorId="0" ref="AM7">
      <text>
        <t xml:space="preserve">Depreciación del mes = tasa diaria × días del mes dentro del período de uso. Incluye primer día disponible y excluye fin de vida y fecha de baja. No depende del corte del Resumen; es el calendario completo de 60 meses.</t>
      </text>
    </comment>
    <comment authorId="0" ref="H8">
      <text>
        <t xml:space="preserve">Depreciación del mes = tasa diaria × días del mes dentro del período de uso. Incluye primer día disponible y excluye fin de vida y fecha de baja. No depende del corte del Resumen; es el calendario completo de 60 meses.</t>
      </text>
    </comment>
    <comment authorId="0" ref="AN7">
      <text>
        <t xml:space="preserve">Depreciación del mes = tasa diaria × días del mes dentro del período de uso. Incluye primer día disponible y excluye fin de vida y fecha de baja. No depende del corte del Resumen; es el calendario completo de 60 meses.</t>
      </text>
    </comment>
    <comment authorId="0" ref="I8">
      <text>
        <t xml:space="preserve">Depreciación del mes = tasa diaria × días del mes dentro del período de uso. Incluye primer día disponible y excluye fin de vida y fecha de baja. No depende del corte del Resumen; es el calendario completo de 60 meses.</t>
      </text>
    </comment>
    <comment authorId="0" ref="AO7">
      <text>
        <t xml:space="preserve">Depreciación del mes = tasa diaria × días del mes dentro del período de uso. Incluye primer día disponible y excluye fin de vida y fecha de baja. No depende del corte del Resumen; es el calendario completo de 60 meses.</t>
      </text>
    </comment>
    <comment authorId="0" ref="J8">
      <text>
        <t xml:space="preserve">Depreciación del mes = tasa diaria × días del mes dentro del período de uso. Incluye primer día disponible y excluye fin de vida y fecha de baja. No depende del corte del Resumen; es el calendario completo de 60 meses.</t>
      </text>
    </comment>
    <comment authorId="0" ref="AP7">
      <text>
        <t xml:space="preserve">Depreciación del mes = tasa diaria × días del mes dentro del período de uso. Incluye primer día disponible y excluye fin de vida y fecha de baja. No depende del corte del Resumen; es el calendario completo de 60 meses.</t>
      </text>
    </comment>
    <comment authorId="0" ref="K8">
      <text>
        <t xml:space="preserve">Depreciación del mes = tasa diaria × días del mes dentro del período de uso. Incluye primer día disponible y excluye fin de vida y fecha de baja. No depende del corte del Resumen; es el calendario completo de 60 meses.</t>
      </text>
    </comment>
    <comment authorId="0" ref="AQ7">
      <text>
        <t xml:space="preserve">Depreciación del mes = tasa diaria × días del mes dentro del período de uso. Incluye primer día disponible y excluye fin de vida y fecha de baja. No depende del corte del Resumen; es el calendario completo de 60 meses.</t>
      </text>
    </comment>
    <comment authorId="0" ref="L8">
      <text>
        <t xml:space="preserve">Depreciación del mes = tasa diaria × días del mes dentro del período de uso. Incluye primer día disponible y excluye fin de vida y fecha de baja. No depende del corte del Resumen; es el calendario completo de 60 meses.</t>
      </text>
    </comment>
    <comment authorId="0" ref="AR7">
      <text>
        <t xml:space="preserve">Depreciación del mes = tasa diaria × días del mes dentro del período de uso. Incluye primer día disponible y excluye fin de vida y fecha de baja. No depende del corte del Resumen; es el calendario completo de 60 meses.</t>
      </text>
    </comment>
    <comment authorId="0" ref="M8">
      <text>
        <t xml:space="preserve">Depreciación del mes = tasa diaria × días del mes dentro del período de uso. Incluye primer día disponible y excluye fin de vida y fecha de baja. No depende del corte del Resumen; es el calendario completo de 60 meses.</t>
      </text>
    </comment>
    <comment authorId="0" ref="AS7">
      <text>
        <t xml:space="preserve">Depreciación del mes = tasa diaria × días del mes dentro del período de uso. Incluye primer día disponible y excluye fin de vida y fecha de baja. No depende del corte del Resumen; es el calendario completo de 60 meses.</t>
      </text>
    </comment>
    <comment authorId="0" ref="N8">
      <text>
        <t xml:space="preserve">Depreciación del mes = tasa diaria × días del mes dentro del período de uso. Incluye primer día disponible y excluye fin de vida y fecha de baja. No depende del corte del Resumen; es el calendario completo de 60 meses.</t>
      </text>
    </comment>
    <comment authorId="0" ref="AT7">
      <text>
        <t xml:space="preserve">Depreciación del mes = tasa diaria × días del mes dentro del período de uso. Incluye primer día disponible y excluye fin de vida y fecha de baja. No depende del corte del Resumen; es el calendario completo de 60 meses.</t>
      </text>
    </comment>
    <comment authorId="0" ref="O8">
      <text>
        <t xml:space="preserve">Depreciación del mes = tasa diaria × días del mes dentro del período de uso. Incluye primer día disponible y excluye fin de vida y fecha de baja. No depende del corte del Resumen; es el calendario completo de 60 meses.</t>
      </text>
    </comment>
    <comment authorId="0" ref="AU7">
      <text>
        <t xml:space="preserve">Depreciación del mes = tasa diaria × días del mes dentro del período de uso. Incluye primer día disponible y excluye fin de vida y fecha de baja. No depende del corte del Resumen; es el calendario completo de 60 meses.</t>
      </text>
    </comment>
    <comment authorId="0" ref="P8">
      <text>
        <t xml:space="preserve">Depreciación del mes = tasa diaria × días del mes dentro del período de uso. Incluye primer día disponible y excluye fin de vida y fecha de baja. No depende del corte del Resumen; es el calendario completo de 60 meses.</t>
      </text>
    </comment>
    <comment authorId="0" ref="AV7">
      <text>
        <t xml:space="preserve">Depreciación del mes = tasa diaria × días del mes dentro del período de uso. Incluye primer día disponible y excluye fin de vida y fecha de baja. No depende del corte del Resumen; es el calendario completo de 60 meses.</t>
      </text>
    </comment>
    <comment authorId="0" ref="Q8">
      <text>
        <t xml:space="preserve">Depreciación del mes = tasa diaria × días del mes dentro del período de uso. Incluye primer día disponible y excluye fin de vida y fecha de baja. No depende del corte del Resumen; es el calendario completo de 60 meses.</t>
      </text>
    </comment>
    <comment authorId="0" ref="AW7">
      <text>
        <t xml:space="preserve">Depreciación del mes = tasa diaria × días del mes dentro del período de uso. Incluye primer día disponible y excluye fin de vida y fecha de baja. No depende del corte del Resumen; es el calendario completo de 60 meses.</t>
      </text>
    </comment>
    <comment authorId="0" ref="R8">
      <text>
        <t xml:space="preserve">Depreciación del mes = tasa diaria × días del mes dentro del período de uso. Incluye primer día disponible y excluye fin de vida y fecha de baja. No depende del corte del Resumen; es el calendario completo de 60 meses.</t>
      </text>
    </comment>
    <comment authorId="0" ref="AX7">
      <text>
        <t xml:space="preserve">Depreciación del mes = tasa diaria × días del mes dentro del período de uso. Incluye primer día disponible y excluye fin de vida y fecha de baja. No depende del corte del Resumen; es el calendario completo de 60 meses.</t>
      </text>
    </comment>
    <comment authorId="0" ref="S8">
      <text>
        <t xml:space="preserve">Depreciación del mes = tasa diaria × días del mes dentro del período de uso. Incluye primer día disponible y excluye fin de vida y fecha de baja. No depende del corte del Resumen; es el calendario completo de 60 meses.</t>
      </text>
    </comment>
    <comment authorId="0" ref="AY7">
      <text>
        <t xml:space="preserve">Depreciación del mes = tasa diaria × días del mes dentro del período de uso. Incluye primer día disponible y excluye fin de vida y fecha de baja. No depende del corte del Resumen; es el calendario completo de 60 meses.</t>
      </text>
    </comment>
    <comment authorId="0" ref="T8">
      <text>
        <t xml:space="preserve">Depreciación del mes = tasa diaria × días del mes dentro del período de uso. Incluye primer día disponible y excluye fin de vida y fecha de baja. No depende del corte del Resumen; es el calendario completo de 60 meses.</t>
      </text>
    </comment>
    <comment authorId="0" ref="AZ7">
      <text>
        <t xml:space="preserve">Depreciación del mes = tasa diaria × días del mes dentro del período de uso. Incluye primer día disponible y excluye fin de vida y fecha de baja. No depende del corte del Resumen; es el calendario completo de 60 meses.</t>
      </text>
    </comment>
    <comment authorId="0" ref="U8">
      <text>
        <t xml:space="preserve">Depreciación del mes = tasa diaria × días del mes dentro del período de uso. Incluye primer día disponible y excluye fin de vida y fecha de baja. No depende del corte del Resumen; es el calendario completo de 60 meses.</t>
      </text>
    </comment>
    <comment authorId="0" ref="BA7">
      <text>
        <t xml:space="preserve">Depreciación del mes = tasa diaria × días del mes dentro del período de uso. Incluye primer día disponible y excluye fin de vida y fecha de baja. No depende del corte del Resumen; es el calendario completo de 60 meses.</t>
      </text>
    </comment>
    <comment authorId="0" ref="V8">
      <text>
        <t xml:space="preserve">Depreciación del mes = tasa diaria × días del mes dentro del período de uso. Incluye primer día disponible y excluye fin de vida y fecha de baja. No depende del corte del Resumen; es el calendario completo de 60 meses.</t>
      </text>
    </comment>
    <comment authorId="0" ref="BB7">
      <text>
        <t xml:space="preserve">Depreciación del mes = tasa diaria × días del mes dentro del período de uso. Incluye primer día disponible y excluye fin de vida y fecha de baja. No depende del corte del Resumen; es el calendario completo de 60 meses.</t>
      </text>
    </comment>
    <comment authorId="0" ref="W8">
      <text>
        <t xml:space="preserve">Depreciación del mes = tasa diaria × días del mes dentro del período de uso. Incluye primer día disponible y excluye fin de vida y fecha de baja. No depende del corte del Resumen; es el calendario completo de 60 meses.</t>
      </text>
    </comment>
    <comment authorId="0" ref="BC7">
      <text>
        <t xml:space="preserve">Depreciación del mes = tasa diaria × días del mes dentro del período de uso. Incluye primer día disponible y excluye fin de vida y fecha de baja. No depende del corte del Resumen; es el calendario completo de 60 meses.</t>
      </text>
    </comment>
    <comment authorId="0" ref="X8">
      <text>
        <t xml:space="preserve">Depreciación del mes = tasa diaria × días del mes dentro del período de uso. Incluye primer día disponible y excluye fin de vida y fecha de baja. No depende del corte del Resumen; es el calendario completo de 60 meses.</t>
      </text>
    </comment>
    <comment authorId="0" ref="BD7">
      <text>
        <t xml:space="preserve">Depreciación del mes = tasa diaria × días del mes dentro del período de uso. Incluye primer día disponible y excluye fin de vida y fecha de baja. No depende del corte del Resumen; es el calendario completo de 60 meses.</t>
      </text>
    </comment>
    <comment authorId="0" ref="Y8">
      <text>
        <t xml:space="preserve">Depreciación del mes = tasa diaria × días del mes dentro del período de uso. Incluye primer día disponible y excluye fin de vida y fecha de baja. No depende del corte del Resumen; es el calendario completo de 60 meses.</t>
      </text>
    </comment>
    <comment authorId="0" ref="BE7">
      <text>
        <t xml:space="preserve">Depreciación del mes = tasa diaria × días del mes dentro del período de uso. Incluye primer día disponible y excluye fin de vida y fecha de baja. No depende del corte del Resumen; es el calendario completo de 60 meses.</t>
      </text>
    </comment>
    <comment authorId="0" ref="Z8">
      <text>
        <t xml:space="preserve">Depreciación del mes = tasa diaria × días del mes dentro del período de uso. Incluye primer día disponible y excluye fin de vida y fecha de baja. No depende del corte del Resumen; es el calendario completo de 60 meses.</t>
      </text>
    </comment>
    <comment authorId="0" ref="BF7">
      <text>
        <t xml:space="preserve">Depreciación del mes = tasa diaria × días del mes dentro del período de uso. Incluye primer día disponible y excluye fin de vida y fecha de baja. No depende del corte del Resumen; es el calendario completo de 60 meses.</t>
      </text>
    </comment>
    <comment authorId="0" ref="AA8">
      <text>
        <t xml:space="preserve">Depreciación del mes = tasa diaria × días del mes dentro del período de uso. Incluye primer día disponible y excluye fin de vida y fecha de baja. No depende del corte del Resumen; es el calendario completo de 60 meses.</t>
      </text>
    </comment>
    <comment authorId="0" ref="BG7">
      <text>
        <t xml:space="preserve">Depreciación del mes = tasa diaria × días del mes dentro del período de uso. Incluye primer día disponible y excluye fin de vida y fecha de baja. No depende del corte del Resumen; es el calendario completo de 60 meses.</t>
      </text>
    </comment>
    <comment authorId="0" ref="AB8">
      <text>
        <t xml:space="preserve">Depreciación del mes = tasa diaria × días del mes dentro del período de uso. Incluye primer día disponible y excluye fin de vida y fecha de baja. No depende del corte del Resumen; es el calendario completo de 60 meses.</t>
      </text>
    </comment>
    <comment authorId="0" ref="BH7">
      <text>
        <t xml:space="preserve">Depreciación del mes = tasa diaria × días del mes dentro del período de uso. Incluye primer día disponible y excluye fin de vida y fecha de baja. No depende del corte del Resumen; es el calendario completo de 60 meses.</t>
      </text>
    </comment>
    <comment authorId="0" ref="AC8">
      <text>
        <t xml:space="preserve">Depreciación del mes = tasa diaria × días del mes dentro del período de uso. Incluye primer día disponible y excluye fin de vida y fecha de baja. No depende del corte del Resumen; es el calendario completo de 60 meses.</t>
      </text>
    </comment>
    <comment authorId="0" ref="BI7">
      <text>
        <t xml:space="preserve">Depreciación del mes = tasa diaria × días del mes dentro del período de uso. Incluye primer día disponible y excluye fin de vida y fecha de baja. No depende del corte del Resumen; es el calendario completo de 60 meses.</t>
      </text>
    </comment>
    <comment authorId="0" ref="AD8">
      <text>
        <t xml:space="preserve">Depreciación del mes = tasa diaria × días del mes dentro del período de uso. Incluye primer día disponible y excluye fin de vida y fecha de baja. No depende del corte del Resumen; es el calendario completo de 60 meses.</t>
      </text>
    </comment>
    <comment authorId="0" ref="BJ7">
      <text>
        <t xml:space="preserve">Depreciación del mes = tasa diaria × días del mes dentro del período de uso. Incluye primer día disponible y excluye fin de vida y fecha de baja. No depende del corte del Resumen; es el calendario completo de 60 meses.</t>
      </text>
    </comment>
    <comment authorId="0" ref="AE8">
      <text>
        <t xml:space="preserve">Depreciación del mes = tasa diaria × días del mes dentro del período de uso. Incluye primer día disponible y excluye fin de vida y fecha de baja. No depende del corte del Resumen; es el calendario completo de 60 meses.</t>
      </text>
    </comment>
    <comment authorId="0" ref="BK7">
      <text>
        <t xml:space="preserve">Depreciación del mes = tasa diaria × días del mes dentro del período de uso. Incluye primer día disponible y excluye fin de vida y fecha de baja. No depende del corte del Resumen; es el calendario completo de 60 meses.</t>
      </text>
    </comment>
    <comment authorId="0" ref="AF8">
      <text>
        <t xml:space="preserve">Depreciación del mes = tasa diaria × días del mes dentro del período de uso. Incluye primer día disponible y excluye fin de vida y fecha de baja. No depende del corte del Resumen; es el calendario completo de 60 meses.</t>
      </text>
    </comment>
    <comment authorId="0" ref="BL7">
      <text>
        <t xml:space="preserve">Depreciación del mes = tasa diaria × días del mes dentro del período de uso. Incluye primer día disponible y excluye fin de vida y fecha de baja. No depende del corte del Resumen; es el calendario completo de 60 meses.</t>
      </text>
    </comment>
    <comment authorId="0" ref="AG8">
      <text>
        <t xml:space="preserve">Depreciación del mes = tasa diaria × días del mes dentro del período de uso. Incluye primer día disponible y excluye fin de vida y fecha de baja. No depende del corte del Resumen; es el calendario completo de 60 meses.</t>
      </text>
    </comment>
    <comment authorId="0" ref="AH8">
      <text>
        <t xml:space="preserve">Depreciación del mes = tasa diaria × días del mes dentro del período de uso. Incluye primer día disponible y excluye fin de vida y fecha de baja. No depende del corte del Resumen; es el calendario completo de 60 meses.</t>
      </text>
    </comment>
    <comment authorId="0" ref="AI8">
      <text>
        <t xml:space="preserve">Depreciación del mes = tasa diaria × días del mes dentro del período de uso. Incluye primer día disponible y excluye fin de vida y fecha de baja. No depende del corte del Resumen; es el calendario completo de 60 meses.</t>
      </text>
    </comment>
    <comment authorId="0" ref="AJ8">
      <text>
        <t xml:space="preserve">Depreciación del mes = tasa diaria × días del mes dentro del período de uso. Incluye primer día disponible y excluye fin de vida y fecha de baja. No depende del corte del Resumen; es el calendario completo de 60 meses.</t>
      </text>
    </comment>
    <comment authorId="0" ref="E9">
      <text>
        <t xml:space="preserve">Depreciación del mes = tasa diaria × días del mes dentro del período de uso. Incluye primer día disponible y excluye fin de vida y fecha de baja. No depende del corte del Resumen; es el calendario completo de 60 meses.</t>
      </text>
    </comment>
    <comment authorId="0" ref="AK8">
      <text>
        <t xml:space="preserve">Depreciación del mes = tasa diaria × días del mes dentro del período de uso. Incluye primer día disponible y excluye fin de vida y fecha de baja. No depende del corte del Resumen; es el calendario completo de 60 meses.</t>
      </text>
    </comment>
    <comment authorId="0" ref="F9">
      <text>
        <t xml:space="preserve">Depreciación del mes = tasa diaria × días del mes dentro del período de uso. Incluye primer día disponible y excluye fin de vida y fecha de baja. No depende del corte del Resumen; es el calendario completo de 60 meses.</t>
      </text>
    </comment>
    <comment authorId="0" ref="AL8">
      <text>
        <t xml:space="preserve">Depreciación del mes = tasa diaria × días del mes dentro del período de uso. Incluye primer día disponible y excluye fin de vida y fecha de baja. No depende del corte del Resumen; es el calendario completo de 60 meses.</t>
      </text>
    </comment>
    <comment authorId="0" ref="G9">
      <text>
        <t xml:space="preserve">Depreciación del mes = tasa diaria × días del mes dentro del período de uso. Incluye primer día disponible y excluye fin de vida y fecha de baja. No depende del corte del Resumen; es el calendario completo de 60 meses.</t>
      </text>
    </comment>
    <comment authorId="0" ref="AM8">
      <text>
        <t xml:space="preserve">Depreciación del mes = tasa diaria × días del mes dentro del período de uso. Incluye primer día disponible y excluye fin de vida y fecha de baja. No depende del corte del Resumen; es el calendario completo de 60 meses.</t>
      </text>
    </comment>
    <comment authorId="0" ref="H9">
      <text>
        <t xml:space="preserve">Depreciación del mes = tasa diaria × días del mes dentro del período de uso. Incluye primer día disponible y excluye fin de vida y fecha de baja. No depende del corte del Resumen; es el calendario completo de 60 meses.</t>
      </text>
    </comment>
    <comment authorId="0" ref="AN8">
      <text>
        <t xml:space="preserve">Depreciación del mes = tasa diaria × días del mes dentro del período de uso. Incluye primer día disponible y excluye fin de vida y fecha de baja. No depende del corte del Resumen; es el calendario completo de 60 meses.</t>
      </text>
    </comment>
    <comment authorId="0" ref="I9">
      <text>
        <t xml:space="preserve">Depreciación del mes = tasa diaria × días del mes dentro del período de uso. Incluye primer día disponible y excluye fin de vida y fecha de baja. No depende del corte del Resumen; es el calendario completo de 60 meses.</t>
      </text>
    </comment>
    <comment authorId="0" ref="AO8">
      <text>
        <t xml:space="preserve">Depreciación del mes = tasa diaria × días del mes dentro del período de uso. Incluye primer día disponible y excluye fin de vida y fecha de baja. No depende del corte del Resumen; es el calendario completo de 60 meses.</t>
      </text>
    </comment>
    <comment authorId="0" ref="J9">
      <text>
        <t xml:space="preserve">Depreciación del mes = tasa diaria × días del mes dentro del período de uso. Incluye primer día disponible y excluye fin de vida y fecha de baja. No depende del corte del Resumen; es el calendario completo de 60 meses.</t>
      </text>
    </comment>
    <comment authorId="0" ref="AP8">
      <text>
        <t xml:space="preserve">Depreciación del mes = tasa diaria × días del mes dentro del período de uso. Incluye primer día disponible y excluye fin de vida y fecha de baja. No depende del corte del Resumen; es el calendario completo de 60 meses.</t>
      </text>
    </comment>
    <comment authorId="0" ref="K9">
      <text>
        <t xml:space="preserve">Depreciación del mes = tasa diaria × días del mes dentro del período de uso. Incluye primer día disponible y excluye fin de vida y fecha de baja. No depende del corte del Resumen; es el calendario completo de 60 meses.</t>
      </text>
    </comment>
    <comment authorId="0" ref="AQ8">
      <text>
        <t xml:space="preserve">Depreciación del mes = tasa diaria × días del mes dentro del período de uso. Incluye primer día disponible y excluye fin de vida y fecha de baja. No depende del corte del Resumen; es el calendario completo de 60 meses.</t>
      </text>
    </comment>
    <comment authorId="0" ref="L9">
      <text>
        <t xml:space="preserve">Depreciación del mes = tasa diaria × días del mes dentro del período de uso. Incluye primer día disponible y excluye fin de vida y fecha de baja. No depende del corte del Resumen; es el calendario completo de 60 meses.</t>
      </text>
    </comment>
    <comment authorId="0" ref="AR8">
      <text>
        <t xml:space="preserve">Depreciación del mes = tasa diaria × días del mes dentro del período de uso. Incluye primer día disponible y excluye fin de vida y fecha de baja. No depende del corte del Resumen; es el calendario completo de 60 meses.</t>
      </text>
    </comment>
    <comment authorId="0" ref="M9">
      <text>
        <t xml:space="preserve">Depreciación del mes = tasa diaria × días del mes dentro del período de uso. Incluye primer día disponible y excluye fin de vida y fecha de baja. No depende del corte del Resumen; es el calendario completo de 60 meses.</t>
      </text>
    </comment>
    <comment authorId="0" ref="AS8">
      <text>
        <t xml:space="preserve">Depreciación del mes = tasa diaria × días del mes dentro del período de uso. Incluye primer día disponible y excluye fin de vida y fecha de baja. No depende del corte del Resumen; es el calendario completo de 60 meses.</t>
      </text>
    </comment>
    <comment authorId="0" ref="N9">
      <text>
        <t xml:space="preserve">Depreciación del mes = tasa diaria × días del mes dentro del período de uso. Incluye primer día disponible y excluye fin de vida y fecha de baja. No depende del corte del Resumen; es el calendario completo de 60 meses.</t>
      </text>
    </comment>
    <comment authorId="0" ref="AT8">
      <text>
        <t xml:space="preserve">Depreciación del mes = tasa diaria × días del mes dentro del período de uso. Incluye primer día disponible y excluye fin de vida y fecha de baja. No depende del corte del Resumen; es el calendario completo de 60 meses.</t>
      </text>
    </comment>
    <comment authorId="0" ref="O9">
      <text>
        <t xml:space="preserve">Depreciación del mes = tasa diaria × días del mes dentro del período de uso. Incluye primer día disponible y excluye fin de vida y fecha de baja. No depende del corte del Resumen; es el calendario completo de 60 meses.</t>
      </text>
    </comment>
    <comment authorId="0" ref="AU8">
      <text>
        <t xml:space="preserve">Depreciación del mes = tasa diaria × días del mes dentro del período de uso. Incluye primer día disponible y excluye fin de vida y fecha de baja. No depende del corte del Resumen; es el calendario completo de 60 meses.</t>
      </text>
    </comment>
    <comment authorId="0" ref="P9">
      <text>
        <t xml:space="preserve">Depreciación del mes = tasa diaria × días del mes dentro del período de uso. Incluye primer día disponible y excluye fin de vida y fecha de baja. No depende del corte del Resumen; es el calendario completo de 60 meses.</t>
      </text>
    </comment>
    <comment authorId="0" ref="AV8">
      <text>
        <t xml:space="preserve">Depreciación del mes = tasa diaria × días del mes dentro del período de uso. Incluye primer día disponible y excluye fin de vida y fecha de baja. No depende del corte del Resumen; es el calendario completo de 60 meses.</t>
      </text>
    </comment>
    <comment authorId="0" ref="Q9">
      <text>
        <t xml:space="preserve">Depreciación del mes = tasa diaria × días del mes dentro del período de uso. Incluye primer día disponible y excluye fin de vida y fecha de baja. No depende del corte del Resumen; es el calendario completo de 60 meses.</t>
      </text>
    </comment>
    <comment authorId="0" ref="AW8">
      <text>
        <t xml:space="preserve">Depreciación del mes = tasa diaria × días del mes dentro del período de uso. Incluye primer día disponible y excluye fin de vida y fecha de baja. No depende del corte del Resumen; es el calendario completo de 60 meses.</t>
      </text>
    </comment>
    <comment authorId="0" ref="R9">
      <text>
        <t xml:space="preserve">Depreciación del mes = tasa diaria × días del mes dentro del período de uso. Incluye primer día disponible y excluye fin de vida y fecha de baja. No depende del corte del Resumen; es el calendario completo de 60 meses.</t>
      </text>
    </comment>
    <comment authorId="0" ref="AX8">
      <text>
        <t xml:space="preserve">Depreciación del mes = tasa diaria × días del mes dentro del período de uso. Incluye primer día disponible y excluye fin de vida y fecha de baja. No depende del corte del Resumen; es el calendario completo de 60 meses.</t>
      </text>
    </comment>
    <comment authorId="0" ref="S9">
      <text>
        <t xml:space="preserve">Depreciación del mes = tasa diaria × días del mes dentro del período de uso. Incluye primer día disponible y excluye fin de vida y fecha de baja. No depende del corte del Resumen; es el calendario completo de 60 meses.</t>
      </text>
    </comment>
    <comment authorId="0" ref="AY8">
      <text>
        <t xml:space="preserve">Depreciación del mes = tasa diaria × días del mes dentro del período de uso. Incluye primer día disponible y excluye fin de vida y fecha de baja. No depende del corte del Resumen; es el calendario completo de 60 meses.</t>
      </text>
    </comment>
    <comment authorId="0" ref="T9">
      <text>
        <t xml:space="preserve">Depreciación del mes = tasa diaria × días del mes dentro del período de uso. Incluye primer día disponible y excluye fin de vida y fecha de baja. No depende del corte del Resumen; es el calendario completo de 60 meses.</t>
      </text>
    </comment>
    <comment authorId="0" ref="AZ8">
      <text>
        <t xml:space="preserve">Depreciación del mes = tasa diaria × días del mes dentro del período de uso. Incluye primer día disponible y excluye fin de vida y fecha de baja. No depende del corte del Resumen; es el calendario completo de 60 meses.</t>
      </text>
    </comment>
    <comment authorId="0" ref="U9">
      <text>
        <t xml:space="preserve">Depreciación del mes = tasa diaria × días del mes dentro del período de uso. Incluye primer día disponible y excluye fin de vida y fecha de baja. No depende del corte del Resumen; es el calendario completo de 60 meses.</t>
      </text>
    </comment>
    <comment authorId="0" ref="BA8">
      <text>
        <t xml:space="preserve">Depreciación del mes = tasa diaria × días del mes dentro del período de uso. Incluye primer día disponible y excluye fin de vida y fecha de baja. No depende del corte del Resumen; es el calendario completo de 60 meses.</t>
      </text>
    </comment>
    <comment authorId="0" ref="V9">
      <text>
        <t xml:space="preserve">Depreciación del mes = tasa diaria × días del mes dentro del período de uso. Incluye primer día disponible y excluye fin de vida y fecha de baja. No depende del corte del Resumen; es el calendario completo de 60 meses.</t>
      </text>
    </comment>
    <comment authorId="0" ref="BB8">
      <text>
        <t xml:space="preserve">Depreciación del mes = tasa diaria × días del mes dentro del período de uso. Incluye primer día disponible y excluye fin de vida y fecha de baja. No depende del corte del Resumen; es el calendario completo de 60 meses.</t>
      </text>
    </comment>
    <comment authorId="0" ref="W9">
      <text>
        <t xml:space="preserve">Depreciación del mes = tasa diaria × días del mes dentro del período de uso. Incluye primer día disponible y excluye fin de vida y fecha de baja. No depende del corte del Resumen; es el calendario completo de 60 meses.</t>
      </text>
    </comment>
    <comment authorId="0" ref="BC8">
      <text>
        <t xml:space="preserve">Depreciación del mes = tasa diaria × días del mes dentro del período de uso. Incluye primer día disponible y excluye fin de vida y fecha de baja. No depende del corte del Resumen; es el calendario completo de 60 meses.</t>
      </text>
    </comment>
    <comment authorId="0" ref="X9">
      <text>
        <t xml:space="preserve">Depreciación del mes = tasa diaria × días del mes dentro del período de uso. Incluye primer día disponible y excluye fin de vida y fecha de baja. No depende del corte del Resumen; es el calendario completo de 60 meses.</t>
      </text>
    </comment>
    <comment authorId="0" ref="BD8">
      <text>
        <t xml:space="preserve">Depreciación del mes = tasa diaria × días del mes dentro del período de uso. Incluye primer día disponible y excluye fin de vida y fecha de baja. No depende del corte del Resumen; es el calendario completo de 60 meses.</t>
      </text>
    </comment>
    <comment authorId="0" ref="Y9">
      <text>
        <t xml:space="preserve">Depreciación del mes = tasa diaria × días del mes dentro del período de uso. Incluye primer día disponible y excluye fin de vida y fecha de baja. No depende del corte del Resumen; es el calendario completo de 60 meses.</t>
      </text>
    </comment>
    <comment authorId="0" ref="BE8">
      <text>
        <t xml:space="preserve">Depreciación del mes = tasa diaria × días del mes dentro del período de uso. Incluye primer día disponible y excluye fin de vida y fecha de baja. No depende del corte del Resumen; es el calendario completo de 60 meses.</t>
      </text>
    </comment>
    <comment authorId="0" ref="Z9">
      <text>
        <t xml:space="preserve">Depreciación del mes = tasa diaria × días del mes dentro del período de uso. Incluye primer día disponible y excluye fin de vida y fecha de baja. No depende del corte del Resumen; es el calendario completo de 60 meses.</t>
      </text>
    </comment>
    <comment authorId="0" ref="BF8">
      <text>
        <t xml:space="preserve">Depreciación del mes = tasa diaria × días del mes dentro del período de uso. Incluye primer día disponible y excluye fin de vida y fecha de baja. No depende del corte del Resumen; es el calendario completo de 60 meses.</t>
      </text>
    </comment>
    <comment authorId="0" ref="AA9">
      <text>
        <t xml:space="preserve">Depreciación del mes = tasa diaria × días del mes dentro del período de uso. Incluye primer día disponible y excluye fin de vida y fecha de baja. No depende del corte del Resumen; es el calendario completo de 60 meses.</t>
      </text>
    </comment>
    <comment authorId="0" ref="BG8">
      <text>
        <t xml:space="preserve">Depreciación del mes = tasa diaria × días del mes dentro del período de uso. Incluye primer día disponible y excluye fin de vida y fecha de baja. No depende del corte del Resumen; es el calendario completo de 60 meses.</t>
      </text>
    </comment>
    <comment authorId="0" ref="AB9">
      <text>
        <t xml:space="preserve">Depreciación del mes = tasa diaria × días del mes dentro del período de uso. Incluye primer día disponible y excluye fin de vida y fecha de baja. No depende del corte del Resumen; es el calendario completo de 60 meses.</t>
      </text>
    </comment>
    <comment authorId="0" ref="BH8">
      <text>
        <t xml:space="preserve">Depreciación del mes = tasa diaria × días del mes dentro del período de uso. Incluye primer día disponible y excluye fin de vida y fecha de baja. No depende del corte del Resumen; es el calendario completo de 60 meses.</t>
      </text>
    </comment>
    <comment authorId="0" ref="AC9">
      <text>
        <t xml:space="preserve">Depreciación del mes = tasa diaria × días del mes dentro del período de uso. Incluye primer día disponible y excluye fin de vida y fecha de baja. No depende del corte del Resumen; es el calendario completo de 60 meses.</t>
      </text>
    </comment>
    <comment authorId="0" ref="BI8">
      <text>
        <t xml:space="preserve">Depreciación del mes = tasa diaria × días del mes dentro del período de uso. Incluye primer día disponible y excluye fin de vida y fecha de baja. No depende del corte del Resumen; es el calendario completo de 60 meses.</t>
      </text>
    </comment>
    <comment authorId="0" ref="AD9">
      <text>
        <t xml:space="preserve">Depreciación del mes = tasa diaria × días del mes dentro del período de uso. Incluye primer día disponible y excluye fin de vida y fecha de baja. No depende del corte del Resumen; es el calendario completo de 60 meses.</t>
      </text>
    </comment>
    <comment authorId="0" ref="BJ8">
      <text>
        <t xml:space="preserve">Depreciación del mes = tasa diaria × días del mes dentro del período de uso. Incluye primer día disponible y excluye fin de vida y fecha de baja. No depende del corte del Resumen; es el calendario completo de 60 meses.</t>
      </text>
    </comment>
    <comment authorId="0" ref="AE9">
      <text>
        <t xml:space="preserve">Depreciación del mes = tasa diaria × días del mes dentro del período de uso. Incluye primer día disponible y excluye fin de vida y fecha de baja. No depende del corte del Resumen; es el calendario completo de 60 meses.</t>
      </text>
    </comment>
    <comment authorId="0" ref="BK8">
      <text>
        <t xml:space="preserve">Depreciación del mes = tasa diaria × días del mes dentro del período de uso. Incluye primer día disponible y excluye fin de vida y fecha de baja. No depende del corte del Resumen; es el calendario completo de 60 meses.</t>
      </text>
    </comment>
    <comment authorId="0" ref="AF9">
      <text>
        <t xml:space="preserve">Depreciación del mes = tasa diaria × días del mes dentro del período de uso. Incluye primer día disponible y excluye fin de vida y fecha de baja. No depende del corte del Resumen; es el calendario completo de 60 meses.</t>
      </text>
    </comment>
    <comment authorId="0" ref="BL8">
      <text>
        <t xml:space="preserve">Depreciación del mes = tasa diaria × días del mes dentro del período de uso. Incluye primer día disponible y excluye fin de vida y fecha de baja. No depende del corte del Resumen; es el calendario completo de 60 meses.</t>
      </text>
    </comment>
    <comment authorId="0" ref="AG9">
      <text>
        <t xml:space="preserve">Depreciación del mes = tasa diaria × días del mes dentro del período de uso. Incluye primer día disponible y excluye fin de vida y fecha de baja. No depende del corte del Resumen; es el calendario completo de 60 meses.</t>
      </text>
    </comment>
    <comment authorId="0" ref="AH9">
      <text>
        <t xml:space="preserve">Depreciación del mes = tasa diaria × días del mes dentro del período de uso. Incluye primer día disponible y excluye fin de vida y fecha de baja. No depende del corte del Resumen; es el calendario completo de 60 meses.</t>
      </text>
    </comment>
    <comment authorId="0" ref="AI9">
      <text>
        <t xml:space="preserve">Depreciación del mes = tasa diaria × días del mes dentro del período de uso. Incluye primer día disponible y excluye fin de vida y fecha de baja. No depende del corte del Resumen; es el calendario completo de 60 meses.</t>
      </text>
    </comment>
    <comment authorId="0" ref="AJ9">
      <text>
        <t xml:space="preserve">Depreciación del mes = tasa diaria × días del mes dentro del período de uso. Incluye primer día disponible y excluye fin de vida y fecha de baja. No depende del corte del Resumen; es el calendario completo de 60 meses.</t>
      </text>
    </comment>
    <comment authorId="0" ref="E10">
      <text>
        <t xml:space="preserve">Depreciación del mes = tasa diaria × días del mes dentro del período de uso. Incluye primer día disponible y excluye fin de vida y fecha de baja. No depende del corte del Resumen; es el calendario completo de 60 meses.</t>
      </text>
    </comment>
    <comment authorId="0" ref="AK9">
      <text>
        <t xml:space="preserve">Depreciación del mes = tasa diaria × días del mes dentro del período de uso. Incluye primer día disponible y excluye fin de vida y fecha de baja. No depende del corte del Resumen; es el calendario completo de 60 meses.</t>
      </text>
    </comment>
    <comment authorId="0" ref="F10">
      <text>
        <t xml:space="preserve">Depreciación del mes = tasa diaria × días del mes dentro del período de uso. Incluye primer día disponible y excluye fin de vida y fecha de baja. No depende del corte del Resumen; es el calendario completo de 60 meses.</t>
      </text>
    </comment>
    <comment authorId="0" ref="AL9">
      <text>
        <t xml:space="preserve">Depreciación del mes = tasa diaria × días del mes dentro del período de uso. Incluye primer día disponible y excluye fin de vida y fecha de baja. No depende del corte del Resumen; es el calendario completo de 60 meses.</t>
      </text>
    </comment>
    <comment authorId="0" ref="G10">
      <text>
        <t xml:space="preserve">Depreciación del mes = tasa diaria × días del mes dentro del período de uso. Incluye primer día disponible y excluye fin de vida y fecha de baja. No depende del corte del Resumen; es el calendario completo de 60 meses.</t>
      </text>
    </comment>
    <comment authorId="0" ref="AM9">
      <text>
        <t xml:space="preserve">Depreciación del mes = tasa diaria × días del mes dentro del período de uso. Incluye primer día disponible y excluye fin de vida y fecha de baja. No depende del corte del Resumen; es el calendario completo de 60 meses.</t>
      </text>
    </comment>
    <comment authorId="0" ref="H10">
      <text>
        <t xml:space="preserve">Depreciación del mes = tasa diaria × días del mes dentro del período de uso. Incluye primer día disponible y excluye fin de vida y fecha de baja. No depende del corte del Resumen; es el calendario completo de 60 meses.</t>
      </text>
    </comment>
    <comment authorId="0" ref="AN9">
      <text>
        <t xml:space="preserve">Depreciación del mes = tasa diaria × días del mes dentro del período de uso. Incluye primer día disponible y excluye fin de vida y fecha de baja. No depende del corte del Resumen; es el calendario completo de 60 meses.</t>
      </text>
    </comment>
    <comment authorId="0" ref="I10">
      <text>
        <t xml:space="preserve">Depreciación del mes = tasa diaria × días del mes dentro del período de uso. Incluye primer día disponible y excluye fin de vida y fecha de baja. No depende del corte del Resumen; es el calendario completo de 60 meses.</t>
      </text>
    </comment>
    <comment authorId="0" ref="AO9">
      <text>
        <t xml:space="preserve">Depreciación del mes = tasa diaria × días del mes dentro del período de uso. Incluye primer día disponible y excluye fin de vida y fecha de baja. No depende del corte del Resumen; es el calendario completo de 60 meses.</t>
      </text>
    </comment>
    <comment authorId="0" ref="J10">
      <text>
        <t xml:space="preserve">Depreciación del mes = tasa diaria × días del mes dentro del período de uso. Incluye primer día disponible y excluye fin de vida y fecha de baja. No depende del corte del Resumen; es el calendario completo de 60 meses.</t>
      </text>
    </comment>
    <comment authorId="0" ref="AP9">
      <text>
        <t xml:space="preserve">Depreciación del mes = tasa diaria × días del mes dentro del período de uso. Incluye primer día disponible y excluye fin de vida y fecha de baja. No depende del corte del Resumen; es el calendario completo de 60 meses.</t>
      </text>
    </comment>
    <comment authorId="0" ref="K10">
      <text>
        <t xml:space="preserve">Depreciación del mes = tasa diaria × días del mes dentro del período de uso. Incluye primer día disponible y excluye fin de vida y fecha de baja. No depende del corte del Resumen; es el calendario completo de 60 meses.</t>
      </text>
    </comment>
    <comment authorId="0" ref="AQ9">
      <text>
        <t xml:space="preserve">Depreciación del mes = tasa diaria × días del mes dentro del período de uso. Incluye primer día disponible y excluye fin de vida y fecha de baja. No depende del corte del Resumen; es el calendario completo de 60 meses.</t>
      </text>
    </comment>
    <comment authorId="0" ref="L10">
      <text>
        <t xml:space="preserve">Depreciación del mes = tasa diaria × días del mes dentro del período de uso. Incluye primer día disponible y excluye fin de vida y fecha de baja. No depende del corte del Resumen; es el calendario completo de 60 meses.</t>
      </text>
    </comment>
    <comment authorId="0" ref="AR9">
      <text>
        <t xml:space="preserve">Depreciación del mes = tasa diaria × días del mes dentro del período de uso. Incluye primer día disponible y excluye fin de vida y fecha de baja. No depende del corte del Resumen; es el calendario completo de 60 meses.</t>
      </text>
    </comment>
    <comment authorId="0" ref="M10">
      <text>
        <t xml:space="preserve">Depreciación del mes = tasa diaria × días del mes dentro del período de uso. Incluye primer día disponible y excluye fin de vida y fecha de baja. No depende del corte del Resumen; es el calendario completo de 60 meses.</t>
      </text>
    </comment>
    <comment authorId="0" ref="AS9">
      <text>
        <t xml:space="preserve">Depreciación del mes = tasa diaria × días del mes dentro del período de uso. Incluye primer día disponible y excluye fin de vida y fecha de baja. No depende del corte del Resumen; es el calendario completo de 60 meses.</t>
      </text>
    </comment>
    <comment authorId="0" ref="N10">
      <text>
        <t xml:space="preserve">Depreciación del mes = tasa diaria × días del mes dentro del período de uso. Incluye primer día disponible y excluye fin de vida y fecha de baja. No depende del corte del Resumen; es el calendario completo de 60 meses.</t>
      </text>
    </comment>
    <comment authorId="0" ref="AT9">
      <text>
        <t xml:space="preserve">Depreciación del mes = tasa diaria × días del mes dentro del período de uso. Incluye primer día disponible y excluye fin de vida y fecha de baja. No depende del corte del Resumen; es el calendario completo de 60 meses.</t>
      </text>
    </comment>
    <comment authorId="0" ref="O10">
      <text>
        <t xml:space="preserve">Depreciación del mes = tasa diaria × días del mes dentro del período de uso. Incluye primer día disponible y excluye fin de vida y fecha de baja. No depende del corte del Resumen; es el calendario completo de 60 meses.</t>
      </text>
    </comment>
    <comment authorId="0" ref="AU9">
      <text>
        <t xml:space="preserve">Depreciación del mes = tasa diaria × días del mes dentro del período de uso. Incluye primer día disponible y excluye fin de vida y fecha de baja. No depende del corte del Resumen; es el calendario completo de 60 meses.</t>
      </text>
    </comment>
    <comment authorId="0" ref="P10">
      <text>
        <t xml:space="preserve">Depreciación del mes = tasa diaria × días del mes dentro del período de uso. Incluye primer día disponible y excluye fin de vida y fecha de baja. No depende del corte del Resumen; es el calendario completo de 60 meses.</t>
      </text>
    </comment>
    <comment authorId="0" ref="AV9">
      <text>
        <t xml:space="preserve">Depreciación del mes = tasa diaria × días del mes dentro del período de uso. Incluye primer día disponible y excluye fin de vida y fecha de baja. No depende del corte del Resumen; es el calendario completo de 60 meses.</t>
      </text>
    </comment>
    <comment authorId="0" ref="Q10">
      <text>
        <t xml:space="preserve">Depreciación del mes = tasa diaria × días del mes dentro del período de uso. Incluye primer día disponible y excluye fin de vida y fecha de baja. No depende del corte del Resumen; es el calendario completo de 60 meses.</t>
      </text>
    </comment>
    <comment authorId="0" ref="AW9">
      <text>
        <t xml:space="preserve">Depreciación del mes = tasa diaria × días del mes dentro del período de uso. Incluye primer día disponible y excluye fin de vida y fecha de baja. No depende del corte del Resumen; es el calendario completo de 60 meses.</t>
      </text>
    </comment>
    <comment authorId="0" ref="R10">
      <text>
        <t xml:space="preserve">Depreciación del mes = tasa diaria × días del mes dentro del período de uso. Incluye primer día disponible y excluye fin de vida y fecha de baja. No depende del corte del Resumen; es el calendario completo de 60 meses.</t>
      </text>
    </comment>
    <comment authorId="0" ref="AX9">
      <text>
        <t xml:space="preserve">Depreciación del mes = tasa diaria × días del mes dentro del período de uso. Incluye primer día disponible y excluye fin de vida y fecha de baja. No depende del corte del Resumen; es el calendario completo de 60 meses.</t>
      </text>
    </comment>
    <comment authorId="0" ref="S10">
      <text>
        <t xml:space="preserve">Depreciación del mes = tasa diaria × días del mes dentro del período de uso. Incluye primer día disponible y excluye fin de vida y fecha de baja. No depende del corte del Resumen; es el calendario completo de 60 meses.</t>
      </text>
    </comment>
    <comment authorId="0" ref="AY9">
      <text>
        <t xml:space="preserve">Depreciación del mes = tasa diaria × días del mes dentro del período de uso. Incluye primer día disponible y excluye fin de vida y fecha de baja. No depende del corte del Resumen; es el calendario completo de 60 meses.</t>
      </text>
    </comment>
    <comment authorId="0" ref="T10">
      <text>
        <t xml:space="preserve">Depreciación del mes = tasa diaria × días del mes dentro del período de uso. Incluye primer día disponible y excluye fin de vida y fecha de baja. No depende del corte del Resumen; es el calendario completo de 60 meses.</t>
      </text>
    </comment>
    <comment authorId="0" ref="AZ9">
      <text>
        <t xml:space="preserve">Depreciación del mes = tasa diaria × días del mes dentro del período de uso. Incluye primer día disponible y excluye fin de vida y fecha de baja. No depende del corte del Resumen; es el calendario completo de 60 meses.</t>
      </text>
    </comment>
    <comment authorId="0" ref="U10">
      <text>
        <t xml:space="preserve">Depreciación del mes = tasa diaria × días del mes dentro del período de uso. Incluye primer día disponible y excluye fin de vida y fecha de baja. No depende del corte del Resumen; es el calendario completo de 60 meses.</t>
      </text>
    </comment>
    <comment authorId="0" ref="BA9">
      <text>
        <t xml:space="preserve">Depreciación del mes = tasa diaria × días del mes dentro del período de uso. Incluye primer día disponible y excluye fin de vida y fecha de baja. No depende del corte del Resumen; es el calendario completo de 60 meses.</t>
      </text>
    </comment>
    <comment authorId="0" ref="V10">
      <text>
        <t xml:space="preserve">Depreciación del mes = tasa diaria × días del mes dentro del período de uso. Incluye primer día disponible y excluye fin de vida y fecha de baja. No depende del corte del Resumen; es el calendario completo de 60 meses.</t>
      </text>
    </comment>
    <comment authorId="0" ref="BB9">
      <text>
        <t xml:space="preserve">Depreciación del mes = tasa diaria × días del mes dentro del período de uso. Incluye primer día disponible y excluye fin de vida y fecha de baja. No depende del corte del Resumen; es el calendario completo de 60 meses.</t>
      </text>
    </comment>
    <comment authorId="0" ref="W10">
      <text>
        <t xml:space="preserve">Depreciación del mes = tasa diaria × días del mes dentro del período de uso. Incluye primer día disponible y excluye fin de vida y fecha de baja. No depende del corte del Resumen; es el calendario completo de 60 meses.</t>
      </text>
    </comment>
    <comment authorId="0" ref="BC9">
      <text>
        <t xml:space="preserve">Depreciación del mes = tasa diaria × días del mes dentro del período de uso. Incluye primer día disponible y excluye fin de vida y fecha de baja. No depende del corte del Resumen; es el calendario completo de 60 meses.</t>
      </text>
    </comment>
    <comment authorId="0" ref="X10">
      <text>
        <t xml:space="preserve">Depreciación del mes = tasa diaria × días del mes dentro del período de uso. Incluye primer día disponible y excluye fin de vida y fecha de baja. No depende del corte del Resumen; es el calendario completo de 60 meses.</t>
      </text>
    </comment>
    <comment authorId="0" ref="BD9">
      <text>
        <t xml:space="preserve">Depreciación del mes = tasa diaria × días del mes dentro del período de uso. Incluye primer día disponible y excluye fin de vida y fecha de baja. No depende del corte del Resumen; es el calendario completo de 60 meses.</t>
      </text>
    </comment>
    <comment authorId="0" ref="Y10">
      <text>
        <t xml:space="preserve">Depreciación del mes = tasa diaria × días del mes dentro del período de uso. Incluye primer día disponible y excluye fin de vida y fecha de baja. No depende del corte del Resumen; es el calendario completo de 60 meses.</t>
      </text>
    </comment>
    <comment authorId="0" ref="BE9">
      <text>
        <t xml:space="preserve">Depreciación del mes = tasa diaria × días del mes dentro del período de uso. Incluye primer día disponible y excluye fin de vida y fecha de baja. No depende del corte del Resumen; es el calendario completo de 60 meses.</t>
      </text>
    </comment>
    <comment authorId="0" ref="Z10">
      <text>
        <t xml:space="preserve">Depreciación del mes = tasa diaria × días del mes dentro del período de uso. Incluye primer día disponible y excluye fin de vida y fecha de baja. No depende del corte del Resumen; es el calendario completo de 60 meses.</t>
      </text>
    </comment>
    <comment authorId="0" ref="BF9">
      <text>
        <t xml:space="preserve">Depreciación del mes = tasa diaria × días del mes dentro del período de uso. Incluye primer día disponible y excluye fin de vida y fecha de baja. No depende del corte del Resumen; es el calendario completo de 60 meses.</t>
      </text>
    </comment>
    <comment authorId="0" ref="AA10">
      <text>
        <t xml:space="preserve">Depreciación del mes = tasa diaria × días del mes dentro del período de uso. Incluye primer día disponible y excluye fin de vida y fecha de baja. No depende del corte del Resumen; es el calendario completo de 60 meses.</t>
      </text>
    </comment>
    <comment authorId="0" ref="BG9">
      <text>
        <t xml:space="preserve">Depreciación del mes = tasa diaria × días del mes dentro del período de uso. Incluye primer día disponible y excluye fin de vida y fecha de baja. No depende del corte del Resumen; es el calendario completo de 60 meses.</t>
      </text>
    </comment>
    <comment authorId="0" ref="AB10">
      <text>
        <t xml:space="preserve">Depreciación del mes = tasa diaria × días del mes dentro del período de uso. Incluye primer día disponible y excluye fin de vida y fecha de baja. No depende del corte del Resumen; es el calendario completo de 60 meses.</t>
      </text>
    </comment>
    <comment authorId="0" ref="BH9">
      <text>
        <t xml:space="preserve">Depreciación del mes = tasa diaria × días del mes dentro del período de uso. Incluye primer día disponible y excluye fin de vida y fecha de baja. No depende del corte del Resumen; es el calendario completo de 60 meses.</t>
      </text>
    </comment>
    <comment authorId="0" ref="AC10">
      <text>
        <t xml:space="preserve">Depreciación del mes = tasa diaria × días del mes dentro del período de uso. Incluye primer día disponible y excluye fin de vida y fecha de baja. No depende del corte del Resumen; es el calendario completo de 60 meses.</t>
      </text>
    </comment>
    <comment authorId="0" ref="BI9">
      <text>
        <t xml:space="preserve">Depreciación del mes = tasa diaria × días del mes dentro del período de uso. Incluye primer día disponible y excluye fin de vida y fecha de baja. No depende del corte del Resumen; es el calendario completo de 60 meses.</t>
      </text>
    </comment>
    <comment authorId="0" ref="AD10">
      <text>
        <t xml:space="preserve">Depreciación del mes = tasa diaria × días del mes dentro del período de uso. Incluye primer día disponible y excluye fin de vida y fecha de baja. No depende del corte del Resumen; es el calendario completo de 60 meses.</t>
      </text>
    </comment>
    <comment authorId="0" ref="BJ9">
      <text>
        <t xml:space="preserve">Depreciación del mes = tasa diaria × días del mes dentro del período de uso. Incluye primer día disponible y excluye fin de vida y fecha de baja. No depende del corte del Resumen; es el calendario completo de 60 meses.</t>
      </text>
    </comment>
    <comment authorId="0" ref="AE10">
      <text>
        <t xml:space="preserve">Depreciación del mes = tasa diaria × días del mes dentro del período de uso. Incluye primer día disponible y excluye fin de vida y fecha de baja. No depende del corte del Resumen; es el calendario completo de 60 meses.</t>
      </text>
    </comment>
    <comment authorId="0" ref="BK9">
      <text>
        <t xml:space="preserve">Depreciación del mes = tasa diaria × días del mes dentro del período de uso. Incluye primer día disponible y excluye fin de vida y fecha de baja. No depende del corte del Resumen; es el calendario completo de 60 meses.</t>
      </text>
    </comment>
    <comment authorId="0" ref="AF10">
      <text>
        <t xml:space="preserve">Depreciación del mes = tasa diaria × días del mes dentro del período de uso. Incluye primer día disponible y excluye fin de vida y fecha de baja. No depende del corte del Resumen; es el calendario completo de 60 meses.</t>
      </text>
    </comment>
    <comment authorId="0" ref="BL9">
      <text>
        <t xml:space="preserve">Depreciación del mes = tasa diaria × días del mes dentro del período de uso. Incluye primer día disponible y excluye fin de vida y fecha de baja. No depende del corte del Resumen; es el calendario completo de 60 meses.</t>
      </text>
    </comment>
    <comment authorId="0" ref="AG10">
      <text>
        <t xml:space="preserve">Depreciación del mes = tasa diaria × días del mes dentro del período de uso. Incluye primer día disponible y excluye fin de vida y fecha de baja. No depende del corte del Resumen; es el calendario completo de 60 meses.</t>
      </text>
    </comment>
    <comment authorId="0" ref="AH10">
      <text>
        <t xml:space="preserve">Depreciación del mes = tasa diaria × días del mes dentro del período de uso. Incluye primer día disponible y excluye fin de vida y fecha de baja. No depende del corte del Resumen; es el calendario completo de 60 meses.</t>
      </text>
    </comment>
    <comment authorId="0" ref="AI10">
      <text>
        <t xml:space="preserve">Depreciación del mes = tasa diaria × días del mes dentro del período de uso. Incluye primer día disponible y excluye fin de vida y fecha de baja. No depende del corte del Resumen; es el calendario completo de 60 meses.</t>
      </text>
    </comment>
    <comment authorId="0" ref="AJ10">
      <text>
        <t xml:space="preserve">Depreciación del mes = tasa diaria × días del mes dentro del período de uso. Incluye primer día disponible y excluye fin de vida y fecha de baja. No depende del corte del Resumen; es el calendario completo de 60 meses.</t>
      </text>
    </comment>
    <comment authorId="0" ref="E11">
      <text>
        <t xml:space="preserve">Depreciación del mes = tasa diaria × días del mes dentro del período de uso. Incluye primer día disponible y excluye fin de vida y fecha de baja. No depende del corte del Resumen; es el calendario completo de 60 meses.</t>
      </text>
    </comment>
    <comment authorId="0" ref="AK10">
      <text>
        <t xml:space="preserve">Depreciación del mes = tasa diaria × días del mes dentro del período de uso. Incluye primer día disponible y excluye fin de vida y fecha de baja. No depende del corte del Resumen; es el calendario completo de 60 meses.</t>
      </text>
    </comment>
    <comment authorId="0" ref="F11">
      <text>
        <t xml:space="preserve">Depreciación del mes = tasa diaria × días del mes dentro del período de uso. Incluye primer día disponible y excluye fin de vida y fecha de baja. No depende del corte del Resumen; es el calendario completo de 60 meses.</t>
      </text>
    </comment>
    <comment authorId="0" ref="AL10">
      <text>
        <t xml:space="preserve">Depreciación del mes = tasa diaria × días del mes dentro del período de uso. Incluye primer día disponible y excluye fin de vida y fecha de baja. No depende del corte del Resumen; es el calendario completo de 60 meses.</t>
      </text>
    </comment>
    <comment authorId="0" ref="G11">
      <text>
        <t xml:space="preserve">Depreciación del mes = tasa diaria × días del mes dentro del período de uso. Incluye primer día disponible y excluye fin de vida y fecha de baja. No depende del corte del Resumen; es el calendario completo de 60 meses.</t>
      </text>
    </comment>
    <comment authorId="0" ref="AM10">
      <text>
        <t xml:space="preserve">Depreciación del mes = tasa diaria × días del mes dentro del período de uso. Incluye primer día disponible y excluye fin de vida y fecha de baja. No depende del corte del Resumen; es el calendario completo de 60 meses.</t>
      </text>
    </comment>
    <comment authorId="0" ref="H11">
      <text>
        <t xml:space="preserve">Depreciación del mes = tasa diaria × días del mes dentro del período de uso. Incluye primer día disponible y excluye fin de vida y fecha de baja. No depende del corte del Resumen; es el calendario completo de 60 meses.</t>
      </text>
    </comment>
    <comment authorId="0" ref="AN10">
      <text>
        <t xml:space="preserve">Depreciación del mes = tasa diaria × días del mes dentro del período de uso. Incluye primer día disponible y excluye fin de vida y fecha de baja. No depende del corte del Resumen; es el calendario completo de 60 meses.</t>
      </text>
    </comment>
    <comment authorId="0" ref="I11">
      <text>
        <t xml:space="preserve">Depreciación del mes = tasa diaria × días del mes dentro del período de uso. Incluye primer día disponible y excluye fin de vida y fecha de baja. No depende del corte del Resumen; es el calendario completo de 60 meses.</t>
      </text>
    </comment>
    <comment authorId="0" ref="AO10">
      <text>
        <t xml:space="preserve">Depreciación del mes = tasa diaria × días del mes dentro del período de uso. Incluye primer día disponible y excluye fin de vida y fecha de baja. No depende del corte del Resumen; es el calendario completo de 60 meses.</t>
      </text>
    </comment>
    <comment authorId="0" ref="J11">
      <text>
        <t xml:space="preserve">Depreciación del mes = tasa diaria × días del mes dentro del período de uso. Incluye primer día disponible y excluye fin de vida y fecha de baja. No depende del corte del Resumen; es el calendario completo de 60 meses.</t>
      </text>
    </comment>
    <comment authorId="0" ref="AP10">
      <text>
        <t xml:space="preserve">Depreciación del mes = tasa diaria × días del mes dentro del período de uso. Incluye primer día disponible y excluye fin de vida y fecha de baja. No depende del corte del Resumen; es el calendario completo de 60 meses.</t>
      </text>
    </comment>
    <comment authorId="0" ref="K11">
      <text>
        <t xml:space="preserve">Depreciación del mes = tasa diaria × días del mes dentro del período de uso. Incluye primer día disponible y excluye fin de vida y fecha de baja. No depende del corte del Resumen; es el calendario completo de 60 meses.</t>
      </text>
    </comment>
    <comment authorId="0" ref="AQ10">
      <text>
        <t xml:space="preserve">Depreciación del mes = tasa diaria × días del mes dentro del período de uso. Incluye primer día disponible y excluye fin de vida y fecha de baja. No depende del corte del Resumen; es el calendario completo de 60 meses.</t>
      </text>
    </comment>
    <comment authorId="0" ref="L11">
      <text>
        <t xml:space="preserve">Depreciación del mes = tasa diaria × días del mes dentro del período de uso. Incluye primer día disponible y excluye fin de vida y fecha de baja. No depende del corte del Resumen; es el calendario completo de 60 meses.</t>
      </text>
    </comment>
    <comment authorId="0" ref="AR10">
      <text>
        <t xml:space="preserve">Depreciación del mes = tasa diaria × días del mes dentro del período de uso. Incluye primer día disponible y excluye fin de vida y fecha de baja. No depende del corte del Resumen; es el calendario completo de 60 meses.</t>
      </text>
    </comment>
    <comment authorId="0" ref="M11">
      <text>
        <t xml:space="preserve">Depreciación del mes = tasa diaria × días del mes dentro del período de uso. Incluye primer día disponible y excluye fin de vida y fecha de baja. No depende del corte del Resumen; es el calendario completo de 60 meses.</t>
      </text>
    </comment>
    <comment authorId="0" ref="AS10">
      <text>
        <t xml:space="preserve">Depreciación del mes = tasa diaria × días del mes dentro del período de uso. Incluye primer día disponible y excluye fin de vida y fecha de baja. No depende del corte del Resumen; es el calendario completo de 60 meses.</t>
      </text>
    </comment>
    <comment authorId="0" ref="N11">
      <text>
        <t xml:space="preserve">Depreciación del mes = tasa diaria × días del mes dentro del período de uso. Incluye primer día disponible y excluye fin de vida y fecha de baja. No depende del corte del Resumen; es el calendario completo de 60 meses.</t>
      </text>
    </comment>
    <comment authorId="0" ref="AT10">
      <text>
        <t xml:space="preserve">Depreciación del mes = tasa diaria × días del mes dentro del período de uso. Incluye primer día disponible y excluye fin de vida y fecha de baja. No depende del corte del Resumen; es el calendario completo de 60 meses.</t>
      </text>
    </comment>
    <comment authorId="0" ref="O11">
      <text>
        <t xml:space="preserve">Depreciación del mes = tasa diaria × días del mes dentro del período de uso. Incluye primer día disponible y excluye fin de vida y fecha de baja. No depende del corte del Resumen; es el calendario completo de 60 meses.</t>
      </text>
    </comment>
    <comment authorId="0" ref="AU10">
      <text>
        <t xml:space="preserve">Depreciación del mes = tasa diaria × días del mes dentro del período de uso. Incluye primer día disponible y excluye fin de vida y fecha de baja. No depende del corte del Resumen; es el calendario completo de 60 meses.</t>
      </text>
    </comment>
    <comment authorId="0" ref="P11">
      <text>
        <t xml:space="preserve">Depreciación del mes = tasa diaria × días del mes dentro del período de uso. Incluye primer día disponible y excluye fin de vida y fecha de baja. No depende del corte del Resumen; es el calendario completo de 60 meses.</t>
      </text>
    </comment>
    <comment authorId="0" ref="AV10">
      <text>
        <t xml:space="preserve">Depreciación del mes = tasa diaria × días del mes dentro del período de uso. Incluye primer día disponible y excluye fin de vida y fecha de baja. No depende del corte del Resumen; es el calendario completo de 60 meses.</t>
      </text>
    </comment>
    <comment authorId="0" ref="Q11">
      <text>
        <t xml:space="preserve">Depreciación del mes = tasa diaria × días del mes dentro del período de uso. Incluye primer día disponible y excluye fin de vida y fecha de baja. No depende del corte del Resumen; es el calendario completo de 60 meses.</t>
      </text>
    </comment>
    <comment authorId="0" ref="AW10">
      <text>
        <t xml:space="preserve">Depreciación del mes = tasa diaria × días del mes dentro del período de uso. Incluye primer día disponible y excluye fin de vida y fecha de baja. No depende del corte del Resumen; es el calendario completo de 60 meses.</t>
      </text>
    </comment>
    <comment authorId="0" ref="R11">
      <text>
        <t xml:space="preserve">Depreciación del mes = tasa diaria × días del mes dentro del período de uso. Incluye primer día disponible y excluye fin de vida y fecha de baja. No depende del corte del Resumen; es el calendario completo de 60 meses.</t>
      </text>
    </comment>
    <comment authorId="0" ref="AX10">
      <text>
        <t xml:space="preserve">Depreciación del mes = tasa diaria × días del mes dentro del período de uso. Incluye primer día disponible y excluye fin de vida y fecha de baja. No depende del corte del Resumen; es el calendario completo de 60 meses.</t>
      </text>
    </comment>
    <comment authorId="0" ref="S11">
      <text>
        <t xml:space="preserve">Depreciación del mes = tasa diaria × días del mes dentro del período de uso. Incluye primer día disponible y excluye fin de vida y fecha de baja. No depende del corte del Resumen; es el calendario completo de 60 meses.</t>
      </text>
    </comment>
    <comment authorId="0" ref="AY10">
      <text>
        <t xml:space="preserve">Depreciación del mes = tasa diaria × días del mes dentro del período de uso. Incluye primer día disponible y excluye fin de vida y fecha de baja. No depende del corte del Resumen; es el calendario completo de 60 meses.</t>
      </text>
    </comment>
    <comment authorId="0" ref="T11">
      <text>
        <t xml:space="preserve">Depreciación del mes = tasa diaria × días del mes dentro del período de uso. Incluye primer día disponible y excluye fin de vida y fecha de baja. No depende del corte del Resumen; es el calendario completo de 60 meses.</t>
      </text>
    </comment>
    <comment authorId="0" ref="AZ10">
      <text>
        <t xml:space="preserve">Depreciación del mes = tasa diaria × días del mes dentro del período de uso. Incluye primer día disponible y excluye fin de vida y fecha de baja. No depende del corte del Resumen; es el calendario completo de 60 meses.</t>
      </text>
    </comment>
    <comment authorId="0" ref="U11">
      <text>
        <t xml:space="preserve">Depreciación del mes = tasa diaria × días del mes dentro del período de uso. Incluye primer día disponible y excluye fin de vida y fecha de baja. No depende del corte del Resumen; es el calendario completo de 60 meses.</t>
      </text>
    </comment>
    <comment authorId="0" ref="BA10">
      <text>
        <t xml:space="preserve">Depreciación del mes = tasa diaria × días del mes dentro del período de uso. Incluye primer día disponible y excluye fin de vida y fecha de baja. No depende del corte del Resumen; es el calendario completo de 60 meses.</t>
      </text>
    </comment>
    <comment authorId="0" ref="V11">
      <text>
        <t xml:space="preserve">Depreciación del mes = tasa diaria × días del mes dentro del período de uso. Incluye primer día disponible y excluye fin de vida y fecha de baja. No depende del corte del Resumen; es el calendario completo de 60 meses.</t>
      </text>
    </comment>
    <comment authorId="0" ref="BB10">
      <text>
        <t xml:space="preserve">Depreciación del mes = tasa diaria × días del mes dentro del período de uso. Incluye primer día disponible y excluye fin de vida y fecha de baja. No depende del corte del Resumen; es el calendario completo de 60 meses.</t>
      </text>
    </comment>
    <comment authorId="0" ref="W11">
      <text>
        <t xml:space="preserve">Depreciación del mes = tasa diaria × días del mes dentro del período de uso. Incluye primer día disponible y excluye fin de vida y fecha de baja. No depende del corte del Resumen; es el calendario completo de 60 meses.</t>
      </text>
    </comment>
    <comment authorId="0" ref="BC10">
      <text>
        <t xml:space="preserve">Depreciación del mes = tasa diaria × días del mes dentro del período de uso. Incluye primer día disponible y excluye fin de vida y fecha de baja. No depende del corte del Resumen; es el calendario completo de 60 meses.</t>
      </text>
    </comment>
    <comment authorId="0" ref="X11">
      <text>
        <t xml:space="preserve">Depreciación del mes = tasa diaria × días del mes dentro del período de uso. Incluye primer día disponible y excluye fin de vida y fecha de baja. No depende del corte del Resumen; es el calendario completo de 60 meses.</t>
      </text>
    </comment>
    <comment authorId="0" ref="BD10">
      <text>
        <t xml:space="preserve">Depreciación del mes = tasa diaria × días del mes dentro del período de uso. Incluye primer día disponible y excluye fin de vida y fecha de baja. No depende del corte del Resumen; es el calendario completo de 60 meses.</t>
      </text>
    </comment>
    <comment authorId="0" ref="Y11">
      <text>
        <t xml:space="preserve">Depreciación del mes = tasa diaria × días del mes dentro del período de uso. Incluye primer día disponible y excluye fin de vida y fecha de baja. No depende del corte del Resumen; es el calendario completo de 60 meses.</t>
      </text>
    </comment>
    <comment authorId="0" ref="BE10">
      <text>
        <t xml:space="preserve">Depreciación del mes = tasa diaria × días del mes dentro del período de uso. Incluye primer día disponible y excluye fin de vida y fecha de baja. No depende del corte del Resumen; es el calendario completo de 60 meses.</t>
      </text>
    </comment>
    <comment authorId="0" ref="Z11">
      <text>
        <t xml:space="preserve">Depreciación del mes = tasa diaria × días del mes dentro del período de uso. Incluye primer día disponible y excluye fin de vida y fecha de baja. No depende del corte del Resumen; es el calendario completo de 60 meses.</t>
      </text>
    </comment>
    <comment authorId="0" ref="BF10">
      <text>
        <t xml:space="preserve">Depreciación del mes = tasa diaria × días del mes dentro del período de uso. Incluye primer día disponible y excluye fin de vida y fecha de baja. No depende del corte del Resumen; es el calendario completo de 60 meses.</t>
      </text>
    </comment>
    <comment authorId="0" ref="AA11">
      <text>
        <t xml:space="preserve">Depreciación del mes = tasa diaria × días del mes dentro del período de uso. Incluye primer día disponible y excluye fin de vida y fecha de baja. No depende del corte del Resumen; es el calendario completo de 60 meses.</t>
      </text>
    </comment>
    <comment authorId="0" ref="BG10">
      <text>
        <t xml:space="preserve">Depreciación del mes = tasa diaria × días del mes dentro del período de uso. Incluye primer día disponible y excluye fin de vida y fecha de baja. No depende del corte del Resumen; es el calendario completo de 60 meses.</t>
      </text>
    </comment>
    <comment authorId="0" ref="AB11">
      <text>
        <t xml:space="preserve">Depreciación del mes = tasa diaria × días del mes dentro del período de uso. Incluye primer día disponible y excluye fin de vida y fecha de baja. No depende del corte del Resumen; es el calendario completo de 60 meses.</t>
      </text>
    </comment>
    <comment authorId="0" ref="BH10">
      <text>
        <t xml:space="preserve">Depreciación del mes = tasa diaria × días del mes dentro del período de uso. Incluye primer día disponible y excluye fin de vida y fecha de baja. No depende del corte del Resumen; es el calendario completo de 60 meses.</t>
      </text>
    </comment>
    <comment authorId="0" ref="AC11">
      <text>
        <t xml:space="preserve">Depreciación del mes = tasa diaria × días del mes dentro del período de uso. Incluye primer día disponible y excluye fin de vida y fecha de baja. No depende del corte del Resumen; es el calendario completo de 60 meses.</t>
      </text>
    </comment>
    <comment authorId="0" ref="BI10">
      <text>
        <t xml:space="preserve">Depreciación del mes = tasa diaria × días del mes dentro del período de uso. Incluye primer día disponible y excluye fin de vida y fecha de baja. No depende del corte del Resumen; es el calendario completo de 60 meses.</t>
      </text>
    </comment>
    <comment authorId="0" ref="AD11">
      <text>
        <t xml:space="preserve">Depreciación del mes = tasa diaria × días del mes dentro del período de uso. Incluye primer día disponible y excluye fin de vida y fecha de baja. No depende del corte del Resumen; es el calendario completo de 60 meses.</t>
      </text>
    </comment>
    <comment authorId="0" ref="BJ10">
      <text>
        <t xml:space="preserve">Depreciación del mes = tasa diaria × días del mes dentro del período de uso. Incluye primer día disponible y excluye fin de vida y fecha de baja. No depende del corte del Resumen; es el calendario completo de 60 meses.</t>
      </text>
    </comment>
    <comment authorId="0" ref="AE11">
      <text>
        <t xml:space="preserve">Depreciación del mes = tasa diaria × días del mes dentro del período de uso. Incluye primer día disponible y excluye fin de vida y fecha de baja. No depende del corte del Resumen; es el calendario completo de 60 meses.</t>
      </text>
    </comment>
    <comment authorId="0" ref="BK10">
      <text>
        <t xml:space="preserve">Depreciación del mes = tasa diaria × días del mes dentro del período de uso. Incluye primer día disponible y excluye fin de vida y fecha de baja. No depende del corte del Resumen; es el calendario completo de 60 meses.</t>
      </text>
    </comment>
    <comment authorId="0" ref="AF11">
      <text>
        <t xml:space="preserve">Depreciación del mes = tasa diaria × días del mes dentro del período de uso. Incluye primer día disponible y excluye fin de vida y fecha de baja. No depende del corte del Resumen; es el calendario completo de 60 meses.</t>
      </text>
    </comment>
    <comment authorId="0" ref="BL10">
      <text>
        <t xml:space="preserve">Depreciación del mes = tasa diaria × días del mes dentro del período de uso. Incluye primer día disponible y excluye fin de vida y fecha de baja. No depende del corte del Resumen; es el calendario completo de 60 meses.</t>
      </text>
    </comment>
    <comment authorId="0" ref="AG11">
      <text>
        <t xml:space="preserve">Depreciación del mes = tasa diaria × días del mes dentro del período de uso. Incluye primer día disponible y excluye fin de vida y fecha de baja. No depende del corte del Resumen; es el calendario completo de 60 meses.</t>
      </text>
    </comment>
    <comment authorId="0" ref="AH11">
      <text>
        <t xml:space="preserve">Depreciación del mes = tasa diaria × días del mes dentro del período de uso. Incluye primer día disponible y excluye fin de vida y fecha de baja. No depende del corte del Resumen; es el calendario completo de 60 meses.</t>
      </text>
    </comment>
    <comment authorId="0" ref="AI11">
      <text>
        <t xml:space="preserve">Depreciación del mes = tasa diaria × días del mes dentro del período de uso. Incluye primer día disponible y excluye fin de vida y fecha de baja. No depende del corte del Resumen; es el calendario completo de 60 meses.</t>
      </text>
    </comment>
    <comment authorId="0" ref="AJ11">
      <text>
        <t xml:space="preserve">Depreciación del mes = tasa diaria × días del mes dentro del período de uso. Incluye primer día disponible y excluye fin de vida y fecha de baja. No depende del corte del Resumen; es el calendario completo de 60 meses.</t>
      </text>
    </comment>
    <comment authorId="0" ref="E12">
      <text>
        <t xml:space="preserve">Depreciación del mes = tasa diaria × días del mes dentro del período de uso. Incluye primer día disponible y excluye fin de vida y fecha de baja. No depende del corte del Resumen; es el calendario completo de 60 meses.</t>
      </text>
    </comment>
    <comment authorId="0" ref="AK11">
      <text>
        <t xml:space="preserve">Depreciación del mes = tasa diaria × días del mes dentro del período de uso. Incluye primer día disponible y excluye fin de vida y fecha de baja. No depende del corte del Resumen; es el calendario completo de 60 meses.</t>
      </text>
    </comment>
    <comment authorId="0" ref="F12">
      <text>
        <t xml:space="preserve">Depreciación del mes = tasa diaria × días del mes dentro del período de uso. Incluye primer día disponible y excluye fin de vida y fecha de baja. No depende del corte del Resumen; es el calendario completo de 60 meses.</t>
      </text>
    </comment>
    <comment authorId="0" ref="AL11">
      <text>
        <t xml:space="preserve">Depreciación del mes = tasa diaria × días del mes dentro del período de uso. Incluye primer día disponible y excluye fin de vida y fecha de baja. No depende del corte del Resumen; es el calendario completo de 60 meses.</t>
      </text>
    </comment>
    <comment authorId="0" ref="G12">
      <text>
        <t xml:space="preserve">Depreciación del mes = tasa diaria × días del mes dentro del período de uso. Incluye primer día disponible y excluye fin de vida y fecha de baja. No depende del corte del Resumen; es el calendario completo de 60 meses.</t>
      </text>
    </comment>
    <comment authorId="0" ref="AM11">
      <text>
        <t xml:space="preserve">Depreciación del mes = tasa diaria × días del mes dentro del período de uso. Incluye primer día disponible y excluye fin de vida y fecha de baja. No depende del corte del Resumen; es el calendario completo de 60 meses.</t>
      </text>
    </comment>
    <comment authorId="0" ref="H12">
      <text>
        <t xml:space="preserve">Depreciación del mes = tasa diaria × días del mes dentro del período de uso. Incluye primer día disponible y excluye fin de vida y fecha de baja. No depende del corte del Resumen; es el calendario completo de 60 meses.</t>
      </text>
    </comment>
    <comment authorId="0" ref="AN11">
      <text>
        <t xml:space="preserve">Depreciación del mes = tasa diaria × días del mes dentro del período de uso. Incluye primer día disponible y excluye fin de vida y fecha de baja. No depende del corte del Resumen; es el calendario completo de 60 meses.</t>
      </text>
    </comment>
    <comment authorId="0" ref="I12">
      <text>
        <t xml:space="preserve">Depreciación del mes = tasa diaria × días del mes dentro del período de uso. Incluye primer día disponible y excluye fin de vida y fecha de baja. No depende del corte del Resumen; es el calendario completo de 60 meses.</t>
      </text>
    </comment>
    <comment authorId="0" ref="AO11">
      <text>
        <t xml:space="preserve">Depreciación del mes = tasa diaria × días del mes dentro del período de uso. Incluye primer día disponible y excluye fin de vida y fecha de baja. No depende del corte del Resumen; es el calendario completo de 60 meses.</t>
      </text>
    </comment>
    <comment authorId="0" ref="J12">
      <text>
        <t xml:space="preserve">Depreciación del mes = tasa diaria × días del mes dentro del período de uso. Incluye primer día disponible y excluye fin de vida y fecha de baja. No depende del corte del Resumen; es el calendario completo de 60 meses.</t>
      </text>
    </comment>
    <comment authorId="0" ref="AP11">
      <text>
        <t xml:space="preserve">Depreciación del mes = tasa diaria × días del mes dentro del período de uso. Incluye primer día disponible y excluye fin de vida y fecha de baja. No depende del corte del Resumen; es el calendario completo de 60 meses.</t>
      </text>
    </comment>
    <comment authorId="0" ref="K12">
      <text>
        <t xml:space="preserve">Depreciación del mes = tasa diaria × días del mes dentro del período de uso. Incluye primer día disponible y excluye fin de vida y fecha de baja. No depende del corte del Resumen; es el calendario completo de 60 meses.</t>
      </text>
    </comment>
    <comment authorId="0" ref="AQ11">
      <text>
        <t xml:space="preserve">Depreciación del mes = tasa diaria × días del mes dentro del período de uso. Incluye primer día disponible y excluye fin de vida y fecha de baja. No depende del corte del Resumen; es el calendario completo de 60 meses.</t>
      </text>
    </comment>
    <comment authorId="0" ref="L12">
      <text>
        <t xml:space="preserve">Depreciación del mes = tasa diaria × días del mes dentro del período de uso. Incluye primer día disponible y excluye fin de vida y fecha de baja. No depende del corte del Resumen; es el calendario completo de 60 meses.</t>
      </text>
    </comment>
    <comment authorId="0" ref="AR11">
      <text>
        <t xml:space="preserve">Depreciación del mes = tasa diaria × días del mes dentro del período de uso. Incluye primer día disponible y excluye fin de vida y fecha de baja. No depende del corte del Resumen; es el calendario completo de 60 meses.</t>
      </text>
    </comment>
    <comment authorId="0" ref="M12">
      <text>
        <t xml:space="preserve">Depreciación del mes = tasa diaria × días del mes dentro del período de uso. Incluye primer día disponible y excluye fin de vida y fecha de baja. No depende del corte del Resumen; es el calendario completo de 60 meses.</t>
      </text>
    </comment>
    <comment authorId="0" ref="AS11">
      <text>
        <t xml:space="preserve">Depreciación del mes = tasa diaria × días del mes dentro del período de uso. Incluye primer día disponible y excluye fin de vida y fecha de baja. No depende del corte del Resumen; es el calendario completo de 60 meses.</t>
      </text>
    </comment>
    <comment authorId="0" ref="N12">
      <text>
        <t xml:space="preserve">Depreciación del mes = tasa diaria × días del mes dentro del período de uso. Incluye primer día disponible y excluye fin de vida y fecha de baja. No depende del corte del Resumen; es el calendario completo de 60 meses.</t>
      </text>
    </comment>
    <comment authorId="0" ref="AT11">
      <text>
        <t xml:space="preserve">Depreciación del mes = tasa diaria × días del mes dentro del período de uso. Incluye primer día disponible y excluye fin de vida y fecha de baja. No depende del corte del Resumen; es el calendario completo de 60 meses.</t>
      </text>
    </comment>
    <comment authorId="0" ref="O12">
      <text>
        <t xml:space="preserve">Depreciación del mes = tasa diaria × días del mes dentro del período de uso. Incluye primer día disponible y excluye fin de vida y fecha de baja. No depende del corte del Resumen; es el calendario completo de 60 meses.</t>
      </text>
    </comment>
    <comment authorId="0" ref="AU11">
      <text>
        <t xml:space="preserve">Depreciación del mes = tasa diaria × días del mes dentro del período de uso. Incluye primer día disponible y excluye fin de vida y fecha de baja. No depende del corte del Resumen; es el calendario completo de 60 meses.</t>
      </text>
    </comment>
    <comment authorId="0" ref="P12">
      <text>
        <t xml:space="preserve">Depreciación del mes = tasa diaria × días del mes dentro del período de uso. Incluye primer día disponible y excluye fin de vida y fecha de baja. No depende del corte del Resumen; es el calendario completo de 60 meses.</t>
      </text>
    </comment>
    <comment authorId="0" ref="AV11">
      <text>
        <t xml:space="preserve">Depreciación del mes = tasa diaria × días del mes dentro del período de uso. Incluye primer día disponible y excluye fin de vida y fecha de baja. No depende del corte del Resumen; es el calendario completo de 60 meses.</t>
      </text>
    </comment>
    <comment authorId="0" ref="Q12">
      <text>
        <t xml:space="preserve">Depreciación del mes = tasa diaria × días del mes dentro del período de uso. Incluye primer día disponible y excluye fin de vida y fecha de baja. No depende del corte del Resumen; es el calendario completo de 60 meses.</t>
      </text>
    </comment>
    <comment authorId="0" ref="AW11">
      <text>
        <t xml:space="preserve">Depreciación del mes = tasa diaria × días del mes dentro del período de uso. Incluye primer día disponible y excluye fin de vida y fecha de baja. No depende del corte del Resumen; es el calendario completo de 60 meses.</t>
      </text>
    </comment>
    <comment authorId="0" ref="R12">
      <text>
        <t xml:space="preserve">Depreciación del mes = tasa diaria × días del mes dentro del período de uso. Incluye primer día disponible y excluye fin de vida y fecha de baja. No depende del corte del Resumen; es el calendario completo de 60 meses.</t>
      </text>
    </comment>
    <comment authorId="0" ref="AX11">
      <text>
        <t xml:space="preserve">Depreciación del mes = tasa diaria × días del mes dentro del período de uso. Incluye primer día disponible y excluye fin de vida y fecha de baja. No depende del corte del Resumen; es el calendario completo de 60 meses.</t>
      </text>
    </comment>
    <comment authorId="0" ref="S12">
      <text>
        <t xml:space="preserve">Depreciación del mes = tasa diaria × días del mes dentro del período de uso. Incluye primer día disponible y excluye fin de vida y fecha de baja. No depende del corte del Resumen; es el calendario completo de 60 meses.</t>
      </text>
    </comment>
    <comment authorId="0" ref="AY11">
      <text>
        <t xml:space="preserve">Depreciación del mes = tasa diaria × días del mes dentro del período de uso. Incluye primer día disponible y excluye fin de vida y fecha de baja. No depende del corte del Resumen; es el calendario completo de 60 meses.</t>
      </text>
    </comment>
    <comment authorId="0" ref="T12">
      <text>
        <t xml:space="preserve">Depreciación del mes = tasa diaria × días del mes dentro del período de uso. Incluye primer día disponible y excluye fin de vida y fecha de baja. No depende del corte del Resumen; es el calendario completo de 60 meses.</t>
      </text>
    </comment>
    <comment authorId="0" ref="AZ11">
      <text>
        <t xml:space="preserve">Depreciación del mes = tasa diaria × días del mes dentro del período de uso. Incluye primer día disponible y excluye fin de vida y fecha de baja. No depende del corte del Resumen; es el calendario completo de 60 meses.</t>
      </text>
    </comment>
    <comment authorId="0" ref="U12">
      <text>
        <t xml:space="preserve">Depreciación del mes = tasa diaria × días del mes dentro del período de uso. Incluye primer día disponible y excluye fin de vida y fecha de baja. No depende del corte del Resumen; es el calendario completo de 60 meses.</t>
      </text>
    </comment>
    <comment authorId="0" ref="BA11">
      <text>
        <t xml:space="preserve">Depreciación del mes = tasa diaria × días del mes dentro del período de uso. Incluye primer día disponible y excluye fin de vida y fecha de baja. No depende del corte del Resumen; es el calendario completo de 60 meses.</t>
      </text>
    </comment>
    <comment authorId="0" ref="V12">
      <text>
        <t xml:space="preserve">Depreciación del mes = tasa diaria × días del mes dentro del período de uso. Incluye primer día disponible y excluye fin de vida y fecha de baja. No depende del corte del Resumen; es el calendario completo de 60 meses.</t>
      </text>
    </comment>
    <comment authorId="0" ref="BB11">
      <text>
        <t xml:space="preserve">Depreciación del mes = tasa diaria × días del mes dentro del período de uso. Incluye primer día disponible y excluye fin de vida y fecha de baja. No depende del corte del Resumen; es el calendario completo de 60 meses.</t>
      </text>
    </comment>
    <comment authorId="0" ref="W12">
      <text>
        <t xml:space="preserve">Depreciación del mes = tasa diaria × días del mes dentro del período de uso. Incluye primer día disponible y excluye fin de vida y fecha de baja. No depende del corte del Resumen; es el calendario completo de 60 meses.</t>
      </text>
    </comment>
    <comment authorId="0" ref="BC11">
      <text>
        <t xml:space="preserve">Depreciación del mes = tasa diaria × días del mes dentro del período de uso. Incluye primer día disponible y excluye fin de vida y fecha de baja. No depende del corte del Resumen; es el calendario completo de 60 meses.</t>
      </text>
    </comment>
    <comment authorId="0" ref="X12">
      <text>
        <t xml:space="preserve">Depreciación del mes = tasa diaria × días del mes dentro del período de uso. Incluye primer día disponible y excluye fin de vida y fecha de baja. No depende del corte del Resumen; es el calendario completo de 60 meses.</t>
      </text>
    </comment>
    <comment authorId="0" ref="BD11">
      <text>
        <t xml:space="preserve">Depreciación del mes = tasa diaria × días del mes dentro del período de uso. Incluye primer día disponible y excluye fin de vida y fecha de baja. No depende del corte del Resumen; es el calendario completo de 60 meses.</t>
      </text>
    </comment>
    <comment authorId="0" ref="Y12">
      <text>
        <t xml:space="preserve">Depreciación del mes = tasa diaria × días del mes dentro del período de uso. Incluye primer día disponible y excluye fin de vida y fecha de baja. No depende del corte del Resumen; es el calendario completo de 60 meses.</t>
      </text>
    </comment>
    <comment authorId="0" ref="BE11">
      <text>
        <t xml:space="preserve">Depreciación del mes = tasa diaria × días del mes dentro del período de uso. Incluye primer día disponible y excluye fin de vida y fecha de baja. No depende del corte del Resumen; es el calendario completo de 60 meses.</t>
      </text>
    </comment>
    <comment authorId="0" ref="Z12">
      <text>
        <t xml:space="preserve">Depreciación del mes = tasa diaria × días del mes dentro del período de uso. Incluye primer día disponible y excluye fin de vida y fecha de baja. No depende del corte del Resumen; es el calendario completo de 60 meses.</t>
      </text>
    </comment>
    <comment authorId="0" ref="BF11">
      <text>
        <t xml:space="preserve">Depreciación del mes = tasa diaria × días del mes dentro del período de uso. Incluye primer día disponible y excluye fin de vida y fecha de baja. No depende del corte del Resumen; es el calendario completo de 60 meses.</t>
      </text>
    </comment>
    <comment authorId="0" ref="AA12">
      <text>
        <t xml:space="preserve">Depreciación del mes = tasa diaria × días del mes dentro del período de uso. Incluye primer día disponible y excluye fin de vida y fecha de baja. No depende del corte del Resumen; es el calendario completo de 60 meses.</t>
      </text>
    </comment>
    <comment authorId="0" ref="BG11">
      <text>
        <t xml:space="preserve">Depreciación del mes = tasa diaria × días del mes dentro del período de uso. Incluye primer día disponible y excluye fin de vida y fecha de baja. No depende del corte del Resumen; es el calendario completo de 60 meses.</t>
      </text>
    </comment>
    <comment authorId="0" ref="AB12">
      <text>
        <t xml:space="preserve">Depreciación del mes = tasa diaria × días del mes dentro del período de uso. Incluye primer día disponible y excluye fin de vida y fecha de baja. No depende del corte del Resumen; es el calendario completo de 60 meses.</t>
      </text>
    </comment>
    <comment authorId="0" ref="BH11">
      <text>
        <t xml:space="preserve">Depreciación del mes = tasa diaria × días del mes dentro del período de uso. Incluye primer día disponible y excluye fin de vida y fecha de baja. No depende del corte del Resumen; es el calendario completo de 60 meses.</t>
      </text>
    </comment>
    <comment authorId="0" ref="AC12">
      <text>
        <t xml:space="preserve">Depreciación del mes = tasa diaria × días del mes dentro del período de uso. Incluye primer día disponible y excluye fin de vida y fecha de baja. No depende del corte del Resumen; es el calendario completo de 60 meses.</t>
      </text>
    </comment>
    <comment authorId="0" ref="BI11">
      <text>
        <t xml:space="preserve">Depreciación del mes = tasa diaria × días del mes dentro del período de uso. Incluye primer día disponible y excluye fin de vida y fecha de baja. No depende del corte del Resumen; es el calendario completo de 60 meses.</t>
      </text>
    </comment>
    <comment authorId="0" ref="AD12">
      <text>
        <t xml:space="preserve">Depreciación del mes = tasa diaria × días del mes dentro del período de uso. Incluye primer día disponible y excluye fin de vida y fecha de baja. No depende del corte del Resumen; es el calendario completo de 60 meses.</t>
      </text>
    </comment>
    <comment authorId="0" ref="BJ11">
      <text>
        <t xml:space="preserve">Depreciación del mes = tasa diaria × días del mes dentro del período de uso. Incluye primer día disponible y excluye fin de vida y fecha de baja. No depende del corte del Resumen; es el calendario completo de 60 meses.</t>
      </text>
    </comment>
    <comment authorId="0" ref="AE12">
      <text>
        <t xml:space="preserve">Depreciación del mes = tasa diaria × días del mes dentro del período de uso. Incluye primer día disponible y excluye fin de vida y fecha de baja. No depende del corte del Resumen; es el calendario completo de 60 meses.</t>
      </text>
    </comment>
    <comment authorId="0" ref="BK11">
      <text>
        <t xml:space="preserve">Depreciación del mes = tasa diaria × días del mes dentro del período de uso. Incluye primer día disponible y excluye fin de vida y fecha de baja. No depende del corte del Resumen; es el calendario completo de 60 meses.</t>
      </text>
    </comment>
    <comment authorId="0" ref="AF12">
      <text>
        <t xml:space="preserve">Depreciación del mes = tasa diaria × días del mes dentro del período de uso. Incluye primer día disponible y excluye fin de vida y fecha de baja. No depende del corte del Resumen; es el calendario completo de 60 meses.</t>
      </text>
    </comment>
    <comment authorId="0" ref="BL11">
      <text>
        <t xml:space="preserve">Depreciación del mes = tasa diaria × días del mes dentro del período de uso. Incluye primer día disponible y excluye fin de vida y fecha de baja. No depende del corte del Resumen; es el calendario completo de 60 meses.</t>
      </text>
    </comment>
    <comment authorId="0" ref="AG12">
      <text>
        <t xml:space="preserve">Depreciación del mes = tasa diaria × días del mes dentro del período de uso. Incluye primer día disponible y excluye fin de vida y fecha de baja. No depende del corte del Resumen; es el calendario completo de 60 meses.</t>
      </text>
    </comment>
    <comment authorId="0" ref="AH12">
      <text>
        <t xml:space="preserve">Depreciación del mes = tasa diaria × días del mes dentro del período de uso. Incluye primer día disponible y excluye fin de vida y fecha de baja. No depende del corte del Resumen; es el calendario completo de 60 meses.</t>
      </text>
    </comment>
    <comment authorId="0" ref="AI12">
      <text>
        <t xml:space="preserve">Depreciación del mes = tasa diaria × días del mes dentro del período de uso. Incluye primer día disponible y excluye fin de vida y fecha de baja. No depende del corte del Resumen; es el calendario completo de 60 meses.</t>
      </text>
    </comment>
    <comment authorId="0" ref="AJ12">
      <text>
        <t xml:space="preserve">Depreciación del mes = tasa diaria × días del mes dentro del período de uso. Incluye primer día disponible y excluye fin de vida y fecha de baja. No depende del corte del Resumen; es el calendario completo de 60 meses.</t>
      </text>
    </comment>
    <comment authorId="0" ref="E13">
      <text>
        <t xml:space="preserve">Depreciación del mes = tasa diaria × días del mes dentro del período de uso. Incluye primer día disponible y excluye fin de vida y fecha de baja. No depende del corte del Resumen; es el calendario completo de 60 meses.</t>
      </text>
    </comment>
    <comment authorId="0" ref="AK12">
      <text>
        <t xml:space="preserve">Depreciación del mes = tasa diaria × días del mes dentro del período de uso. Incluye primer día disponible y excluye fin de vida y fecha de baja. No depende del corte del Resumen; es el calendario completo de 60 meses.</t>
      </text>
    </comment>
    <comment authorId="0" ref="F13">
      <text>
        <t xml:space="preserve">Depreciación del mes = tasa diaria × días del mes dentro del período de uso. Incluye primer día disponible y excluye fin de vida y fecha de baja. No depende del corte del Resumen; es el calendario completo de 60 meses.</t>
      </text>
    </comment>
    <comment authorId="0" ref="AL12">
      <text>
        <t xml:space="preserve">Depreciación del mes = tasa diaria × días del mes dentro del período de uso. Incluye primer día disponible y excluye fin de vida y fecha de baja. No depende del corte del Resumen; es el calendario completo de 60 meses.</t>
      </text>
    </comment>
    <comment authorId="0" ref="G13">
      <text>
        <t xml:space="preserve">Depreciación del mes = tasa diaria × días del mes dentro del período de uso. Incluye primer día disponible y excluye fin de vida y fecha de baja. No depende del corte del Resumen; es el calendario completo de 60 meses.</t>
      </text>
    </comment>
    <comment authorId="0" ref="AM12">
      <text>
        <t xml:space="preserve">Depreciación del mes = tasa diaria × días del mes dentro del período de uso. Incluye primer día disponible y excluye fin de vida y fecha de baja. No depende del corte del Resumen; es el calendario completo de 60 meses.</t>
      </text>
    </comment>
    <comment authorId="0" ref="H13">
      <text>
        <t xml:space="preserve">Depreciación del mes = tasa diaria × días del mes dentro del período de uso. Incluye primer día disponible y excluye fin de vida y fecha de baja. No depende del corte del Resumen; es el calendario completo de 60 meses.</t>
      </text>
    </comment>
    <comment authorId="0" ref="AN12">
      <text>
        <t xml:space="preserve">Depreciación del mes = tasa diaria × días del mes dentro del período de uso. Incluye primer día disponible y excluye fin de vida y fecha de baja. No depende del corte del Resumen; es el calendario completo de 60 meses.</t>
      </text>
    </comment>
    <comment authorId="0" ref="I13">
      <text>
        <t xml:space="preserve">Depreciación del mes = tasa diaria × días del mes dentro del período de uso. Incluye primer día disponible y excluye fin de vida y fecha de baja. No depende del corte del Resumen; es el calendario completo de 60 meses.</t>
      </text>
    </comment>
    <comment authorId="0" ref="AO12">
      <text>
        <t xml:space="preserve">Depreciación del mes = tasa diaria × días del mes dentro del período de uso. Incluye primer día disponible y excluye fin de vida y fecha de baja. No depende del corte del Resumen; es el calendario completo de 60 meses.</t>
      </text>
    </comment>
    <comment authorId="0" ref="J13">
      <text>
        <t xml:space="preserve">Depreciación del mes = tasa diaria × días del mes dentro del período de uso. Incluye primer día disponible y excluye fin de vida y fecha de baja. No depende del corte del Resumen; es el calendario completo de 60 meses.</t>
      </text>
    </comment>
    <comment authorId="0" ref="AP12">
      <text>
        <t xml:space="preserve">Depreciación del mes = tasa diaria × días del mes dentro del período de uso. Incluye primer día disponible y excluye fin de vida y fecha de baja. No depende del corte del Resumen; es el calendario completo de 60 meses.</t>
      </text>
    </comment>
    <comment authorId="0" ref="K13">
      <text>
        <t xml:space="preserve">Depreciación del mes = tasa diaria × días del mes dentro del período de uso. Incluye primer día disponible y excluye fin de vida y fecha de baja. No depende del corte del Resumen; es el calendario completo de 60 meses.</t>
      </text>
    </comment>
    <comment authorId="0" ref="AQ12">
      <text>
        <t xml:space="preserve">Depreciación del mes = tasa diaria × días del mes dentro del período de uso. Incluye primer día disponible y excluye fin de vida y fecha de baja. No depende del corte del Resumen; es el calendario completo de 60 meses.</t>
      </text>
    </comment>
    <comment authorId="0" ref="L13">
      <text>
        <t xml:space="preserve">Depreciación del mes = tasa diaria × días del mes dentro del período de uso. Incluye primer día disponible y excluye fin de vida y fecha de baja. No depende del corte del Resumen; es el calendario completo de 60 meses.</t>
      </text>
    </comment>
    <comment authorId="0" ref="AR12">
      <text>
        <t xml:space="preserve">Depreciación del mes = tasa diaria × días del mes dentro del período de uso. Incluye primer día disponible y excluye fin de vida y fecha de baja. No depende del corte del Resumen; es el calendario completo de 60 meses.</t>
      </text>
    </comment>
    <comment authorId="0" ref="M13">
      <text>
        <t xml:space="preserve">Depreciación del mes = tasa diaria × días del mes dentro del período de uso. Incluye primer día disponible y excluye fin de vida y fecha de baja. No depende del corte del Resumen; es el calendario completo de 60 meses.</t>
      </text>
    </comment>
    <comment authorId="0" ref="AS12">
      <text>
        <t xml:space="preserve">Depreciación del mes = tasa diaria × días del mes dentro del período de uso. Incluye primer día disponible y excluye fin de vida y fecha de baja. No depende del corte del Resumen; es el calendario completo de 60 meses.</t>
      </text>
    </comment>
    <comment authorId="0" ref="N13">
      <text>
        <t xml:space="preserve">Depreciación del mes = tasa diaria × días del mes dentro del período de uso. Incluye primer día disponible y excluye fin de vida y fecha de baja. No depende del corte del Resumen; es el calendario completo de 60 meses.</t>
      </text>
    </comment>
    <comment authorId="0" ref="AT12">
      <text>
        <t xml:space="preserve">Depreciación del mes = tasa diaria × días del mes dentro del período de uso. Incluye primer día disponible y excluye fin de vida y fecha de baja. No depende del corte del Resumen; es el calendario completo de 60 meses.</t>
      </text>
    </comment>
    <comment authorId="0" ref="O13">
      <text>
        <t xml:space="preserve">Depreciación del mes = tasa diaria × días del mes dentro del período de uso. Incluye primer día disponible y excluye fin de vida y fecha de baja. No depende del corte del Resumen; es el calendario completo de 60 meses.</t>
      </text>
    </comment>
    <comment authorId="0" ref="AU12">
      <text>
        <t xml:space="preserve">Depreciación del mes = tasa diaria × días del mes dentro del período de uso. Incluye primer día disponible y excluye fin de vida y fecha de baja. No depende del corte del Resumen; es el calendario completo de 60 meses.</t>
      </text>
    </comment>
    <comment authorId="0" ref="P13">
      <text>
        <t xml:space="preserve">Depreciación del mes = tasa diaria × días del mes dentro del período de uso. Incluye primer día disponible y excluye fin de vida y fecha de baja. No depende del corte del Resumen; es el calendario completo de 60 meses.</t>
      </text>
    </comment>
    <comment authorId="0" ref="AV12">
      <text>
        <t xml:space="preserve">Depreciación del mes = tasa diaria × días del mes dentro del período de uso. Incluye primer día disponible y excluye fin de vida y fecha de baja. No depende del corte del Resumen; es el calendario completo de 60 meses.</t>
      </text>
    </comment>
    <comment authorId="0" ref="Q13">
      <text>
        <t xml:space="preserve">Depreciación del mes = tasa diaria × días del mes dentro del período de uso. Incluye primer día disponible y excluye fin de vida y fecha de baja. No depende del corte del Resumen; es el calendario completo de 60 meses.</t>
      </text>
    </comment>
    <comment authorId="0" ref="AW12">
      <text>
        <t xml:space="preserve">Depreciación del mes = tasa diaria × días del mes dentro del período de uso. Incluye primer día disponible y excluye fin de vida y fecha de baja. No depende del corte del Resumen; es el calendario completo de 60 meses.</t>
      </text>
    </comment>
    <comment authorId="0" ref="R13">
      <text>
        <t xml:space="preserve">Depreciación del mes = tasa diaria × días del mes dentro del período de uso. Incluye primer día disponible y excluye fin de vida y fecha de baja. No depende del corte del Resumen; es el calendario completo de 60 meses.</t>
      </text>
    </comment>
    <comment authorId="0" ref="AX12">
      <text>
        <t xml:space="preserve">Depreciación del mes = tasa diaria × días del mes dentro del período de uso. Incluye primer día disponible y excluye fin de vida y fecha de baja. No depende del corte del Resumen; es el calendario completo de 60 meses.</t>
      </text>
    </comment>
    <comment authorId="0" ref="S13">
      <text>
        <t xml:space="preserve">Depreciación del mes = tasa diaria × días del mes dentro del período de uso. Incluye primer día disponible y excluye fin de vida y fecha de baja. No depende del corte del Resumen; es el calendario completo de 60 meses.</t>
      </text>
    </comment>
    <comment authorId="0" ref="AY12">
      <text>
        <t xml:space="preserve">Depreciación del mes = tasa diaria × días del mes dentro del período de uso. Incluye primer día disponible y excluye fin de vida y fecha de baja. No depende del corte del Resumen; es el calendario completo de 60 meses.</t>
      </text>
    </comment>
    <comment authorId="0" ref="T13">
      <text>
        <t xml:space="preserve">Depreciación del mes = tasa diaria × días del mes dentro del período de uso. Incluye primer día disponible y excluye fin de vida y fecha de baja. No depende del corte del Resumen; es el calendario completo de 60 meses.</t>
      </text>
    </comment>
    <comment authorId="0" ref="AZ12">
      <text>
        <t xml:space="preserve">Depreciación del mes = tasa diaria × días del mes dentro del período de uso. Incluye primer día disponible y excluye fin de vida y fecha de baja. No depende del corte del Resumen; es el calendario completo de 60 meses.</t>
      </text>
    </comment>
    <comment authorId="0" ref="U13">
      <text>
        <t xml:space="preserve">Depreciación del mes = tasa diaria × días del mes dentro del período de uso. Incluye primer día disponible y excluye fin de vida y fecha de baja. No depende del corte del Resumen; es el calendario completo de 60 meses.</t>
      </text>
    </comment>
    <comment authorId="0" ref="BA12">
      <text>
        <t xml:space="preserve">Depreciación del mes = tasa diaria × días del mes dentro del período de uso. Incluye primer día disponible y excluye fin de vida y fecha de baja. No depende del corte del Resumen; es el calendario completo de 60 meses.</t>
      </text>
    </comment>
    <comment authorId="0" ref="V13">
      <text>
        <t xml:space="preserve">Depreciación del mes = tasa diaria × días del mes dentro del período de uso. Incluye primer día disponible y excluye fin de vida y fecha de baja. No depende del corte del Resumen; es el calendario completo de 60 meses.</t>
      </text>
    </comment>
    <comment authorId="0" ref="BB12">
      <text>
        <t xml:space="preserve">Depreciación del mes = tasa diaria × días del mes dentro del período de uso. Incluye primer día disponible y excluye fin de vida y fecha de baja. No depende del corte del Resumen; es el calendario completo de 60 meses.</t>
      </text>
    </comment>
    <comment authorId="0" ref="W13">
      <text>
        <t xml:space="preserve">Depreciación del mes = tasa diaria × días del mes dentro del período de uso. Incluye primer día disponible y excluye fin de vida y fecha de baja. No depende del corte del Resumen; es el calendario completo de 60 meses.</t>
      </text>
    </comment>
    <comment authorId="0" ref="BC12">
      <text>
        <t xml:space="preserve">Depreciación del mes = tasa diaria × días del mes dentro del período de uso. Incluye primer día disponible y excluye fin de vida y fecha de baja. No depende del corte del Resumen; es el calendario completo de 60 meses.</t>
      </text>
    </comment>
    <comment authorId="0" ref="X13">
      <text>
        <t xml:space="preserve">Depreciación del mes = tasa diaria × días del mes dentro del período de uso. Incluye primer día disponible y excluye fin de vida y fecha de baja. No depende del corte del Resumen; es el calendario completo de 60 meses.</t>
      </text>
    </comment>
    <comment authorId="0" ref="BD12">
      <text>
        <t xml:space="preserve">Depreciación del mes = tasa diaria × días del mes dentro del período de uso. Incluye primer día disponible y excluye fin de vida y fecha de baja. No depende del corte del Resumen; es el calendario completo de 60 meses.</t>
      </text>
    </comment>
    <comment authorId="0" ref="Y13">
      <text>
        <t xml:space="preserve">Depreciación del mes = tasa diaria × días del mes dentro del período de uso. Incluye primer día disponible y excluye fin de vida y fecha de baja. No depende del corte del Resumen; es el calendario completo de 60 meses.</t>
      </text>
    </comment>
    <comment authorId="0" ref="BE12">
      <text>
        <t xml:space="preserve">Depreciación del mes = tasa diaria × días del mes dentro del período de uso. Incluye primer día disponible y excluye fin de vida y fecha de baja. No depende del corte del Resumen; es el calendario completo de 60 meses.</t>
      </text>
    </comment>
    <comment authorId="0" ref="Z13">
      <text>
        <t xml:space="preserve">Depreciación del mes = tasa diaria × días del mes dentro del período de uso. Incluye primer día disponible y excluye fin de vida y fecha de baja. No depende del corte del Resumen; es el calendario completo de 60 meses.</t>
      </text>
    </comment>
    <comment authorId="0" ref="BF12">
      <text>
        <t xml:space="preserve">Depreciación del mes = tasa diaria × días del mes dentro del período de uso. Incluye primer día disponible y excluye fin de vida y fecha de baja. No depende del corte del Resumen; es el calendario completo de 60 meses.</t>
      </text>
    </comment>
    <comment authorId="0" ref="AA13">
      <text>
        <t xml:space="preserve">Depreciación del mes = tasa diaria × días del mes dentro del período de uso. Incluye primer día disponible y excluye fin de vida y fecha de baja. No depende del corte del Resumen; es el calendario completo de 60 meses.</t>
      </text>
    </comment>
    <comment authorId="0" ref="BG12">
      <text>
        <t xml:space="preserve">Depreciación del mes = tasa diaria × días del mes dentro del período de uso. Incluye primer día disponible y excluye fin de vida y fecha de baja. No depende del corte del Resumen; es el calendario completo de 60 meses.</t>
      </text>
    </comment>
    <comment authorId="0" ref="AB13">
      <text>
        <t xml:space="preserve">Depreciación del mes = tasa diaria × días del mes dentro del período de uso. Incluye primer día disponible y excluye fin de vida y fecha de baja. No depende del corte del Resumen; es el calendario completo de 60 meses.</t>
      </text>
    </comment>
    <comment authorId="0" ref="BH12">
      <text>
        <t xml:space="preserve">Depreciación del mes = tasa diaria × días del mes dentro del período de uso. Incluye primer día disponible y excluye fin de vida y fecha de baja. No depende del corte del Resumen; es el calendario completo de 60 meses.</t>
      </text>
    </comment>
    <comment authorId="0" ref="AC13">
      <text>
        <t xml:space="preserve">Depreciación del mes = tasa diaria × días del mes dentro del período de uso. Incluye primer día disponible y excluye fin de vida y fecha de baja. No depende del corte del Resumen; es el calendario completo de 60 meses.</t>
      </text>
    </comment>
    <comment authorId="0" ref="BI12">
      <text>
        <t xml:space="preserve">Depreciación del mes = tasa diaria × días del mes dentro del período de uso. Incluye primer día disponible y excluye fin de vida y fecha de baja. No depende del corte del Resumen; es el calendario completo de 60 meses.</t>
      </text>
    </comment>
    <comment authorId="0" ref="AD13">
      <text>
        <t xml:space="preserve">Depreciación del mes = tasa diaria × días del mes dentro del período de uso. Incluye primer día disponible y excluye fin de vida y fecha de baja. No depende del corte del Resumen; es el calendario completo de 60 meses.</t>
      </text>
    </comment>
    <comment authorId="0" ref="BJ12">
      <text>
        <t xml:space="preserve">Depreciación del mes = tasa diaria × días del mes dentro del período de uso. Incluye primer día disponible y excluye fin de vida y fecha de baja. No depende del corte del Resumen; es el calendario completo de 60 meses.</t>
      </text>
    </comment>
    <comment authorId="0" ref="AE13">
      <text>
        <t xml:space="preserve">Depreciación del mes = tasa diaria × días del mes dentro del período de uso. Incluye primer día disponible y excluye fin de vida y fecha de baja. No depende del corte del Resumen; es el calendario completo de 60 meses.</t>
      </text>
    </comment>
    <comment authorId="0" ref="BK12">
      <text>
        <t xml:space="preserve">Depreciación del mes = tasa diaria × días del mes dentro del período de uso. Incluye primer día disponible y excluye fin de vida y fecha de baja. No depende del corte del Resumen; es el calendario completo de 60 meses.</t>
      </text>
    </comment>
    <comment authorId="0" ref="AF13">
      <text>
        <t xml:space="preserve">Depreciación del mes = tasa diaria × días del mes dentro del período de uso. Incluye primer día disponible y excluye fin de vida y fecha de baja. No depende del corte del Resumen; es el calendario completo de 60 meses.</t>
      </text>
    </comment>
    <comment authorId="0" ref="BL12">
      <text>
        <t xml:space="preserve">Depreciación del mes = tasa diaria × días del mes dentro del período de uso. Incluye primer día disponible y excluye fin de vida y fecha de baja. No depende del corte del Resumen; es el calendario completo de 60 meses.</t>
      </text>
    </comment>
    <comment authorId="0" ref="AG13">
      <text>
        <t xml:space="preserve">Depreciación del mes = tasa diaria × días del mes dentro del período de uso. Incluye primer día disponible y excluye fin de vida y fecha de baja. No depende del corte del Resumen; es el calendario completo de 60 meses.</t>
      </text>
    </comment>
    <comment authorId="0" ref="AH13">
      <text>
        <t xml:space="preserve">Depreciación del mes = tasa diaria × días del mes dentro del período de uso. Incluye primer día disponible y excluye fin de vida y fecha de baja. No depende del corte del Resumen; es el calendario completo de 60 meses.</t>
      </text>
    </comment>
    <comment authorId="0" ref="AI13">
      <text>
        <t xml:space="preserve">Depreciación del mes = tasa diaria × días del mes dentro del período de uso. Incluye primer día disponible y excluye fin de vida y fecha de baja. No depende del corte del Resumen; es el calendario completo de 60 meses.</t>
      </text>
    </comment>
    <comment authorId="0" ref="AJ13">
      <text>
        <t xml:space="preserve">Depreciación del mes = tasa diaria × días del mes dentro del período de uso. Incluye primer día disponible y excluye fin de vida y fecha de baja. No depende del corte del Resumen; es el calendario completo de 60 meses.</t>
      </text>
    </comment>
    <comment authorId="0" ref="E14">
      <text>
        <t xml:space="preserve">Depreciación del mes = tasa diaria × días del mes dentro del período de uso. Incluye primer día disponible y excluye fin de vida y fecha de baja. No depende del corte del Resumen; es el calendario completo de 60 meses.</t>
      </text>
    </comment>
    <comment authorId="0" ref="AK13">
      <text>
        <t xml:space="preserve">Depreciación del mes = tasa diaria × días del mes dentro del período de uso. Incluye primer día disponible y excluye fin de vida y fecha de baja. No depende del corte del Resumen; es el calendario completo de 60 meses.</t>
      </text>
    </comment>
    <comment authorId="0" ref="F14">
      <text>
        <t xml:space="preserve">Depreciación del mes = tasa diaria × días del mes dentro del período de uso. Incluye primer día disponible y excluye fin de vida y fecha de baja. No depende del corte del Resumen; es el calendario completo de 60 meses.</t>
      </text>
    </comment>
    <comment authorId="0" ref="AL13">
      <text>
        <t xml:space="preserve">Depreciación del mes = tasa diaria × días del mes dentro del período de uso. Incluye primer día disponible y excluye fin de vida y fecha de baja. No depende del corte del Resumen; es el calendario completo de 60 meses.</t>
      </text>
    </comment>
    <comment authorId="0" ref="G14">
      <text>
        <t xml:space="preserve">Depreciación del mes = tasa diaria × días del mes dentro del período de uso. Incluye primer día disponible y excluye fin de vida y fecha de baja. No depende del corte del Resumen; es el calendario completo de 60 meses.</t>
      </text>
    </comment>
    <comment authorId="0" ref="AM13">
      <text>
        <t xml:space="preserve">Depreciación del mes = tasa diaria × días del mes dentro del período de uso. Incluye primer día disponible y excluye fin de vida y fecha de baja. No depende del corte del Resumen; es el calendario completo de 60 meses.</t>
      </text>
    </comment>
    <comment authorId="0" ref="H14">
      <text>
        <t xml:space="preserve">Depreciación del mes = tasa diaria × días del mes dentro del período de uso. Incluye primer día disponible y excluye fin de vida y fecha de baja. No depende del corte del Resumen; es el calendario completo de 60 meses.</t>
      </text>
    </comment>
    <comment authorId="0" ref="AN13">
      <text>
        <t xml:space="preserve">Depreciación del mes = tasa diaria × días del mes dentro del período de uso. Incluye primer día disponible y excluye fin de vida y fecha de baja. No depende del corte del Resumen; es el calendario completo de 60 meses.</t>
      </text>
    </comment>
    <comment authorId="0" ref="I14">
      <text>
        <t xml:space="preserve">Depreciación del mes = tasa diaria × días del mes dentro del período de uso. Incluye primer día disponible y excluye fin de vida y fecha de baja. No depende del corte del Resumen; es el calendario completo de 60 meses.</t>
      </text>
    </comment>
    <comment authorId="0" ref="AO13">
      <text>
        <t xml:space="preserve">Depreciación del mes = tasa diaria × días del mes dentro del período de uso. Incluye primer día disponible y excluye fin de vida y fecha de baja. No depende del corte del Resumen; es el calendario completo de 60 meses.</t>
      </text>
    </comment>
    <comment authorId="0" ref="J14">
      <text>
        <t xml:space="preserve">Depreciación del mes = tasa diaria × días del mes dentro del período de uso. Incluye primer día disponible y excluye fin de vida y fecha de baja. No depende del corte del Resumen; es el calendario completo de 60 meses.</t>
      </text>
    </comment>
    <comment authorId="0" ref="AP13">
      <text>
        <t xml:space="preserve">Depreciación del mes = tasa diaria × días del mes dentro del período de uso. Incluye primer día disponible y excluye fin de vida y fecha de baja. No depende del corte del Resumen; es el calendario completo de 60 meses.</t>
      </text>
    </comment>
    <comment authorId="0" ref="K14">
      <text>
        <t xml:space="preserve">Depreciación del mes = tasa diaria × días del mes dentro del período de uso. Incluye primer día disponible y excluye fin de vida y fecha de baja. No depende del corte del Resumen; es el calendario completo de 60 meses.</t>
      </text>
    </comment>
    <comment authorId="0" ref="AQ13">
      <text>
        <t xml:space="preserve">Depreciación del mes = tasa diaria × días del mes dentro del período de uso. Incluye primer día disponible y excluye fin de vida y fecha de baja. No depende del corte del Resumen; es el calendario completo de 60 meses.</t>
      </text>
    </comment>
    <comment authorId="0" ref="L14">
      <text>
        <t xml:space="preserve">Depreciación del mes = tasa diaria × días del mes dentro del período de uso. Incluye primer día disponible y excluye fin de vida y fecha de baja. No depende del corte del Resumen; es el calendario completo de 60 meses.</t>
      </text>
    </comment>
    <comment authorId="0" ref="AR13">
      <text>
        <t xml:space="preserve">Depreciación del mes = tasa diaria × días del mes dentro del período de uso. Incluye primer día disponible y excluye fin de vida y fecha de baja. No depende del corte del Resumen; es el calendario completo de 60 meses.</t>
      </text>
    </comment>
    <comment authorId="0" ref="M14">
      <text>
        <t xml:space="preserve">Depreciación del mes = tasa diaria × días del mes dentro del período de uso. Incluye primer día disponible y excluye fin de vida y fecha de baja. No depende del corte del Resumen; es el calendario completo de 60 meses.</t>
      </text>
    </comment>
    <comment authorId="0" ref="AS13">
      <text>
        <t xml:space="preserve">Depreciación del mes = tasa diaria × días del mes dentro del período de uso. Incluye primer día disponible y excluye fin de vida y fecha de baja. No depende del corte del Resumen; es el calendario completo de 60 meses.</t>
      </text>
    </comment>
    <comment authorId="0" ref="N14">
      <text>
        <t xml:space="preserve">Depreciación del mes = tasa diaria × días del mes dentro del período de uso. Incluye primer día disponible y excluye fin de vida y fecha de baja. No depende del corte del Resumen; es el calendario completo de 60 meses.</t>
      </text>
    </comment>
    <comment authorId="0" ref="AT13">
      <text>
        <t xml:space="preserve">Depreciación del mes = tasa diaria × días del mes dentro del período de uso. Incluye primer día disponible y excluye fin de vida y fecha de baja. No depende del corte del Resumen; es el calendario completo de 60 meses.</t>
      </text>
    </comment>
    <comment authorId="0" ref="O14">
      <text>
        <t xml:space="preserve">Depreciación del mes = tasa diaria × días del mes dentro del período de uso. Incluye primer día disponible y excluye fin de vida y fecha de baja. No depende del corte del Resumen; es el calendario completo de 60 meses.</t>
      </text>
    </comment>
    <comment authorId="0" ref="AU13">
      <text>
        <t xml:space="preserve">Depreciación del mes = tasa diaria × días del mes dentro del período de uso. Incluye primer día disponible y excluye fin de vida y fecha de baja. No depende del corte del Resumen; es el calendario completo de 60 meses.</t>
      </text>
    </comment>
    <comment authorId="0" ref="P14">
      <text>
        <t xml:space="preserve">Depreciación del mes = tasa diaria × días del mes dentro del período de uso. Incluye primer día disponible y excluye fin de vida y fecha de baja. No depende del corte del Resumen; es el calendario completo de 60 meses.</t>
      </text>
    </comment>
    <comment authorId="0" ref="AV13">
      <text>
        <t xml:space="preserve">Depreciación del mes = tasa diaria × días del mes dentro del período de uso. Incluye primer día disponible y excluye fin de vida y fecha de baja. No depende del corte del Resumen; es el calendario completo de 60 meses.</t>
      </text>
    </comment>
    <comment authorId="0" ref="Q14">
      <text>
        <t xml:space="preserve">Depreciación del mes = tasa diaria × días del mes dentro del período de uso. Incluye primer día disponible y excluye fin de vida y fecha de baja. No depende del corte del Resumen; es el calendario completo de 60 meses.</t>
      </text>
    </comment>
    <comment authorId="0" ref="AW13">
      <text>
        <t xml:space="preserve">Depreciación del mes = tasa diaria × días del mes dentro del período de uso. Incluye primer día disponible y excluye fin de vida y fecha de baja. No depende del corte del Resumen; es el calendario completo de 60 meses.</t>
      </text>
    </comment>
    <comment authorId="0" ref="R14">
      <text>
        <t xml:space="preserve">Depreciación del mes = tasa diaria × días del mes dentro del período de uso. Incluye primer día disponible y excluye fin de vida y fecha de baja. No depende del corte del Resumen; es el calendario completo de 60 meses.</t>
      </text>
    </comment>
    <comment authorId="0" ref="AX13">
      <text>
        <t xml:space="preserve">Depreciación del mes = tasa diaria × días del mes dentro del período de uso. Incluye primer día disponible y excluye fin de vida y fecha de baja. No depende del corte del Resumen; es el calendario completo de 60 meses.</t>
      </text>
    </comment>
    <comment authorId="0" ref="S14">
      <text>
        <t xml:space="preserve">Depreciación del mes = tasa diaria × días del mes dentro del período de uso. Incluye primer día disponible y excluye fin de vida y fecha de baja. No depende del corte del Resumen; es el calendario completo de 60 meses.</t>
      </text>
    </comment>
    <comment authorId="0" ref="AY13">
      <text>
        <t xml:space="preserve">Depreciación del mes = tasa diaria × días del mes dentro del período de uso. Incluye primer día disponible y excluye fin de vida y fecha de baja. No depende del corte del Resumen; es el calendario completo de 60 meses.</t>
      </text>
    </comment>
    <comment authorId="0" ref="T14">
      <text>
        <t xml:space="preserve">Depreciación del mes = tasa diaria × días del mes dentro del período de uso. Incluye primer día disponible y excluye fin de vida y fecha de baja. No depende del corte del Resumen; es el calendario completo de 60 meses.</t>
      </text>
    </comment>
    <comment authorId="0" ref="AZ13">
      <text>
        <t xml:space="preserve">Depreciación del mes = tasa diaria × días del mes dentro del período de uso. Incluye primer día disponible y excluye fin de vida y fecha de baja. No depende del corte del Resumen; es el calendario completo de 60 meses.</t>
      </text>
    </comment>
    <comment authorId="0" ref="U14">
      <text>
        <t xml:space="preserve">Depreciación del mes = tasa diaria × días del mes dentro del período de uso. Incluye primer día disponible y excluye fin de vida y fecha de baja. No depende del corte del Resumen; es el calendario completo de 60 meses.</t>
      </text>
    </comment>
    <comment authorId="0" ref="BA13">
      <text>
        <t xml:space="preserve">Depreciación del mes = tasa diaria × días del mes dentro del período de uso. Incluye primer día disponible y excluye fin de vida y fecha de baja. No depende del corte del Resumen; es el calendario completo de 60 meses.</t>
      </text>
    </comment>
    <comment authorId="0" ref="V14">
      <text>
        <t xml:space="preserve">Depreciación del mes = tasa diaria × días del mes dentro del período de uso. Incluye primer día disponible y excluye fin de vida y fecha de baja. No depende del corte del Resumen; es el calendario completo de 60 meses.</t>
      </text>
    </comment>
    <comment authorId="0" ref="BB13">
      <text>
        <t xml:space="preserve">Depreciación del mes = tasa diaria × días del mes dentro del período de uso. Incluye primer día disponible y excluye fin de vida y fecha de baja. No depende del corte del Resumen; es el calendario completo de 60 meses.</t>
      </text>
    </comment>
    <comment authorId="0" ref="W14">
      <text>
        <t xml:space="preserve">Depreciación del mes = tasa diaria × días del mes dentro del período de uso. Incluye primer día disponible y excluye fin de vida y fecha de baja. No depende del corte del Resumen; es el calendario completo de 60 meses.</t>
      </text>
    </comment>
    <comment authorId="0" ref="BC13">
      <text>
        <t xml:space="preserve">Depreciación del mes = tasa diaria × días del mes dentro del período de uso. Incluye primer día disponible y excluye fin de vida y fecha de baja. No depende del corte del Resumen; es el calendario completo de 60 meses.</t>
      </text>
    </comment>
    <comment authorId="0" ref="X14">
      <text>
        <t xml:space="preserve">Depreciación del mes = tasa diaria × días del mes dentro del período de uso. Incluye primer día disponible y excluye fin de vida y fecha de baja. No depende del corte del Resumen; es el calendario completo de 60 meses.</t>
      </text>
    </comment>
    <comment authorId="0" ref="BD13">
      <text>
        <t xml:space="preserve">Depreciación del mes = tasa diaria × días del mes dentro del período de uso. Incluye primer día disponible y excluye fin de vida y fecha de baja. No depende del corte del Resumen; es el calendario completo de 60 meses.</t>
      </text>
    </comment>
    <comment authorId="0" ref="Y14">
      <text>
        <t xml:space="preserve">Depreciación del mes = tasa diaria × días del mes dentro del período de uso. Incluye primer día disponible y excluye fin de vida y fecha de baja. No depende del corte del Resumen; es el calendario completo de 60 meses.</t>
      </text>
    </comment>
    <comment authorId="0" ref="BE13">
      <text>
        <t xml:space="preserve">Depreciación del mes = tasa diaria × días del mes dentro del período de uso. Incluye primer día disponible y excluye fin de vida y fecha de baja. No depende del corte del Resumen; es el calendario completo de 60 meses.</t>
      </text>
    </comment>
    <comment authorId="0" ref="Z14">
      <text>
        <t xml:space="preserve">Depreciación del mes = tasa diaria × días del mes dentro del período de uso. Incluye primer día disponible y excluye fin de vida y fecha de baja. No depende del corte del Resumen; es el calendario completo de 60 meses.</t>
      </text>
    </comment>
    <comment authorId="0" ref="BF13">
      <text>
        <t xml:space="preserve">Depreciación del mes = tasa diaria × días del mes dentro del período de uso. Incluye primer día disponible y excluye fin de vida y fecha de baja. No depende del corte del Resumen; es el calendario completo de 60 meses.</t>
      </text>
    </comment>
    <comment authorId="0" ref="AA14">
      <text>
        <t xml:space="preserve">Depreciación del mes = tasa diaria × días del mes dentro del período de uso. Incluye primer día disponible y excluye fin de vida y fecha de baja. No depende del corte del Resumen; es el calendario completo de 60 meses.</t>
      </text>
    </comment>
    <comment authorId="0" ref="BG13">
      <text>
        <t xml:space="preserve">Depreciación del mes = tasa diaria × días del mes dentro del período de uso. Incluye primer día disponible y excluye fin de vida y fecha de baja. No depende del corte del Resumen; es el calendario completo de 60 meses.</t>
      </text>
    </comment>
    <comment authorId="0" ref="AB14">
      <text>
        <t xml:space="preserve">Depreciación del mes = tasa diaria × días del mes dentro del período de uso. Incluye primer día disponible y excluye fin de vida y fecha de baja. No depende del corte del Resumen; es el calendario completo de 60 meses.</t>
      </text>
    </comment>
    <comment authorId="0" ref="BH13">
      <text>
        <t xml:space="preserve">Depreciación del mes = tasa diaria × días del mes dentro del período de uso. Incluye primer día disponible y excluye fin de vida y fecha de baja. No depende del corte del Resumen; es el calendario completo de 60 meses.</t>
      </text>
    </comment>
    <comment authorId="0" ref="AC14">
      <text>
        <t xml:space="preserve">Depreciación del mes = tasa diaria × días del mes dentro del período de uso. Incluye primer día disponible y excluye fin de vida y fecha de baja. No depende del corte del Resumen; es el calendario completo de 60 meses.</t>
      </text>
    </comment>
    <comment authorId="0" ref="BI13">
      <text>
        <t xml:space="preserve">Depreciación del mes = tasa diaria × días del mes dentro del período de uso. Incluye primer día disponible y excluye fin de vida y fecha de baja. No depende del corte del Resumen; es el calendario completo de 60 meses.</t>
      </text>
    </comment>
    <comment authorId="0" ref="AD14">
      <text>
        <t xml:space="preserve">Depreciación del mes = tasa diaria × días del mes dentro del período de uso. Incluye primer día disponible y excluye fin de vida y fecha de baja. No depende del corte del Resumen; es el calendario completo de 60 meses.</t>
      </text>
    </comment>
    <comment authorId="0" ref="BJ13">
      <text>
        <t xml:space="preserve">Depreciación del mes = tasa diaria × días del mes dentro del período de uso. Incluye primer día disponible y excluye fin de vida y fecha de baja. No depende del corte del Resumen; es el calendario completo de 60 meses.</t>
      </text>
    </comment>
    <comment authorId="0" ref="AE14">
      <text>
        <t xml:space="preserve">Depreciación del mes = tasa diaria × días del mes dentro del período de uso. Incluye primer día disponible y excluye fin de vida y fecha de baja. No depende del corte del Resumen; es el calendario completo de 60 meses.</t>
      </text>
    </comment>
    <comment authorId="0" ref="BK13">
      <text>
        <t xml:space="preserve">Depreciación del mes = tasa diaria × días del mes dentro del período de uso. Incluye primer día disponible y excluye fin de vida y fecha de baja. No depende del corte del Resumen; es el calendario completo de 60 meses.</t>
      </text>
    </comment>
    <comment authorId="0" ref="AF14">
      <text>
        <t xml:space="preserve">Depreciación del mes = tasa diaria × días del mes dentro del período de uso. Incluye primer día disponible y excluye fin de vida y fecha de baja. No depende del corte del Resumen; es el calendario completo de 60 meses.</t>
      </text>
    </comment>
    <comment authorId="0" ref="BL13">
      <text>
        <t xml:space="preserve">Depreciación del mes = tasa diaria × días del mes dentro del período de uso. Incluye primer día disponible y excluye fin de vida y fecha de baja. No depende del corte del Resumen; es el calendario completo de 60 meses.</t>
      </text>
    </comment>
    <comment authorId="0" ref="AG14">
      <text>
        <t xml:space="preserve">Depreciación del mes = tasa diaria × días del mes dentro del período de uso. Incluye primer día disponible y excluye fin de vida y fecha de baja. No depende del corte del Resumen; es el calendario completo de 60 meses.</t>
      </text>
    </comment>
    <comment authorId="0" ref="AH14">
      <text>
        <t xml:space="preserve">Depreciación del mes = tasa diaria × días del mes dentro del período de uso. Incluye primer día disponible y excluye fin de vida y fecha de baja. No depende del corte del Resumen; es el calendario completo de 60 meses.</t>
      </text>
    </comment>
    <comment authorId="0" ref="AI14">
      <text>
        <t xml:space="preserve">Depreciación del mes = tasa diaria × días del mes dentro del período de uso. Incluye primer día disponible y excluye fin de vida y fecha de baja. No depende del corte del Resumen; es el calendario completo de 60 meses.</t>
      </text>
    </comment>
    <comment authorId="0" ref="AJ14">
      <text>
        <t xml:space="preserve">Depreciación del mes = tasa diaria × días del mes dentro del período de uso. Incluye primer día disponible y excluye fin de vida y fecha de baja. No depende del corte del Resumen; es el calendario completo de 60 meses.</t>
      </text>
    </comment>
    <comment authorId="0" ref="E15">
      <text>
        <t xml:space="preserve">Depreciación del mes = tasa diaria × días del mes dentro del período de uso. Incluye primer día disponible y excluye fin de vida y fecha de baja. No depende del corte del Resumen; es el calendario completo de 60 meses.</t>
      </text>
    </comment>
    <comment authorId="0" ref="AK14">
      <text>
        <t xml:space="preserve">Depreciación del mes = tasa diaria × días del mes dentro del período de uso. Incluye primer día disponible y excluye fin de vida y fecha de baja. No depende del corte del Resumen; es el calendario completo de 60 meses.</t>
      </text>
    </comment>
    <comment authorId="0" ref="F15">
      <text>
        <t xml:space="preserve">Depreciación del mes = tasa diaria × días del mes dentro del período de uso. Incluye primer día disponible y excluye fin de vida y fecha de baja. No depende del corte del Resumen; es el calendario completo de 60 meses.</t>
      </text>
    </comment>
    <comment authorId="0" ref="AL14">
      <text>
        <t xml:space="preserve">Depreciación del mes = tasa diaria × días del mes dentro del período de uso. Incluye primer día disponible y excluye fin de vida y fecha de baja. No depende del corte del Resumen; es el calendario completo de 60 meses.</t>
      </text>
    </comment>
    <comment authorId="0" ref="G15">
      <text>
        <t xml:space="preserve">Depreciación del mes = tasa diaria × días del mes dentro del período de uso. Incluye primer día disponible y excluye fin de vida y fecha de baja. No depende del corte del Resumen; es el calendario completo de 60 meses.</t>
      </text>
    </comment>
    <comment authorId="0" ref="AM14">
      <text>
        <t xml:space="preserve">Depreciación del mes = tasa diaria × días del mes dentro del período de uso. Incluye primer día disponible y excluye fin de vida y fecha de baja. No depende del corte del Resumen; es el calendario completo de 60 meses.</t>
      </text>
    </comment>
    <comment authorId="0" ref="H15">
      <text>
        <t xml:space="preserve">Depreciación del mes = tasa diaria × días del mes dentro del período de uso. Incluye primer día disponible y excluye fin de vida y fecha de baja. No depende del corte del Resumen; es el calendario completo de 60 meses.</t>
      </text>
    </comment>
    <comment authorId="0" ref="AN14">
      <text>
        <t xml:space="preserve">Depreciación del mes = tasa diaria × días del mes dentro del período de uso. Incluye primer día disponible y excluye fin de vida y fecha de baja. No depende del corte del Resumen; es el calendario completo de 60 meses.</t>
      </text>
    </comment>
    <comment authorId="0" ref="I15">
      <text>
        <t xml:space="preserve">Depreciación del mes = tasa diaria × días del mes dentro del período de uso. Incluye primer día disponible y excluye fin de vida y fecha de baja. No depende del corte del Resumen; es el calendario completo de 60 meses.</t>
      </text>
    </comment>
    <comment authorId="0" ref="AO14">
      <text>
        <t xml:space="preserve">Depreciación del mes = tasa diaria × días del mes dentro del período de uso. Incluye primer día disponible y excluye fin de vida y fecha de baja. No depende del corte del Resumen; es el calendario completo de 60 meses.</t>
      </text>
    </comment>
    <comment authorId="0" ref="J15">
      <text>
        <t xml:space="preserve">Depreciación del mes = tasa diaria × días del mes dentro del período de uso. Incluye primer día disponible y excluye fin de vida y fecha de baja. No depende del corte del Resumen; es el calendario completo de 60 meses.</t>
      </text>
    </comment>
    <comment authorId="0" ref="AP14">
      <text>
        <t xml:space="preserve">Depreciación del mes = tasa diaria × días del mes dentro del período de uso. Incluye primer día disponible y excluye fin de vida y fecha de baja. No depende del corte del Resumen; es el calendario completo de 60 meses.</t>
      </text>
    </comment>
    <comment authorId="0" ref="K15">
      <text>
        <t xml:space="preserve">Depreciación del mes = tasa diaria × días del mes dentro del período de uso. Incluye primer día disponible y excluye fin de vida y fecha de baja. No depende del corte del Resumen; es el calendario completo de 60 meses.</t>
      </text>
    </comment>
    <comment authorId="0" ref="AQ14">
      <text>
        <t xml:space="preserve">Depreciación del mes = tasa diaria × días del mes dentro del período de uso. Incluye primer día disponible y excluye fin de vida y fecha de baja. No depende del corte del Resumen; es el calendario completo de 60 meses.</t>
      </text>
    </comment>
    <comment authorId="0" ref="L15">
      <text>
        <t xml:space="preserve">Depreciación del mes = tasa diaria × días del mes dentro del período de uso. Incluye primer día disponible y excluye fin de vida y fecha de baja. No depende del corte del Resumen; es el calendario completo de 60 meses.</t>
      </text>
    </comment>
    <comment authorId="0" ref="AR14">
      <text>
        <t xml:space="preserve">Depreciación del mes = tasa diaria × días del mes dentro del período de uso. Incluye primer día disponible y excluye fin de vida y fecha de baja. No depende del corte del Resumen; es el calendario completo de 60 meses.</t>
      </text>
    </comment>
    <comment authorId="0" ref="M15">
      <text>
        <t xml:space="preserve">Depreciación del mes = tasa diaria × días del mes dentro del período de uso. Incluye primer día disponible y excluye fin de vida y fecha de baja. No depende del corte del Resumen; es el calendario completo de 60 meses.</t>
      </text>
    </comment>
    <comment authorId="0" ref="AS14">
      <text>
        <t xml:space="preserve">Depreciación del mes = tasa diaria × días del mes dentro del período de uso. Incluye primer día disponible y excluye fin de vida y fecha de baja. No depende del corte del Resumen; es el calendario completo de 60 meses.</t>
      </text>
    </comment>
    <comment authorId="0" ref="N15">
      <text>
        <t xml:space="preserve">Depreciación del mes = tasa diaria × días del mes dentro del período de uso. Incluye primer día disponible y excluye fin de vida y fecha de baja. No depende del corte del Resumen; es el calendario completo de 60 meses.</t>
      </text>
    </comment>
    <comment authorId="0" ref="AT14">
      <text>
        <t xml:space="preserve">Depreciación del mes = tasa diaria × días del mes dentro del período de uso. Incluye primer día disponible y excluye fin de vida y fecha de baja. No depende del corte del Resumen; es el calendario completo de 60 meses.</t>
      </text>
    </comment>
    <comment authorId="0" ref="O15">
      <text>
        <t xml:space="preserve">Depreciación del mes = tasa diaria × días del mes dentro del período de uso. Incluye primer día disponible y excluye fin de vida y fecha de baja. No depende del corte del Resumen; es el calendario completo de 60 meses.</t>
      </text>
    </comment>
    <comment authorId="0" ref="AU14">
      <text>
        <t xml:space="preserve">Depreciación del mes = tasa diaria × días del mes dentro del período de uso. Incluye primer día disponible y excluye fin de vida y fecha de baja. No depende del corte del Resumen; es el calendario completo de 60 meses.</t>
      </text>
    </comment>
    <comment authorId="0" ref="P15">
      <text>
        <t xml:space="preserve">Depreciación del mes = tasa diaria × días del mes dentro del período de uso. Incluye primer día disponible y excluye fin de vida y fecha de baja. No depende del corte del Resumen; es el calendario completo de 60 meses.</t>
      </text>
    </comment>
    <comment authorId="0" ref="AV14">
      <text>
        <t xml:space="preserve">Depreciación del mes = tasa diaria × días del mes dentro del período de uso. Incluye primer día disponible y excluye fin de vida y fecha de baja. No depende del corte del Resumen; es el calendario completo de 60 meses.</t>
      </text>
    </comment>
    <comment authorId="0" ref="Q15">
      <text>
        <t xml:space="preserve">Depreciación del mes = tasa diaria × días del mes dentro del período de uso. Incluye primer día disponible y excluye fin de vida y fecha de baja. No depende del corte del Resumen; es el calendario completo de 60 meses.</t>
      </text>
    </comment>
    <comment authorId="0" ref="AW14">
      <text>
        <t xml:space="preserve">Depreciación del mes = tasa diaria × días del mes dentro del período de uso. Incluye primer día disponible y excluye fin de vida y fecha de baja. No depende del corte del Resumen; es el calendario completo de 60 meses.</t>
      </text>
    </comment>
    <comment authorId="0" ref="R15">
      <text>
        <t xml:space="preserve">Depreciación del mes = tasa diaria × días del mes dentro del período de uso. Incluye primer día disponible y excluye fin de vida y fecha de baja. No depende del corte del Resumen; es el calendario completo de 60 meses.</t>
      </text>
    </comment>
    <comment authorId="0" ref="AX14">
      <text>
        <t xml:space="preserve">Depreciación del mes = tasa diaria × días del mes dentro del período de uso. Incluye primer día disponible y excluye fin de vida y fecha de baja. No depende del corte del Resumen; es el calendario completo de 60 meses.</t>
      </text>
    </comment>
    <comment authorId="0" ref="S15">
      <text>
        <t xml:space="preserve">Depreciación del mes = tasa diaria × días del mes dentro del período de uso. Incluye primer día disponible y excluye fin de vida y fecha de baja. No depende del corte del Resumen; es el calendario completo de 60 meses.</t>
      </text>
    </comment>
    <comment authorId="0" ref="AY14">
      <text>
        <t xml:space="preserve">Depreciación del mes = tasa diaria × días del mes dentro del período de uso. Incluye primer día disponible y excluye fin de vida y fecha de baja. No depende del corte del Resumen; es el calendario completo de 60 meses.</t>
      </text>
    </comment>
    <comment authorId="0" ref="T15">
      <text>
        <t xml:space="preserve">Depreciación del mes = tasa diaria × días del mes dentro del período de uso. Incluye primer día disponible y excluye fin de vida y fecha de baja. No depende del corte del Resumen; es el calendario completo de 60 meses.</t>
      </text>
    </comment>
    <comment authorId="0" ref="AZ14">
      <text>
        <t xml:space="preserve">Depreciación del mes = tasa diaria × días del mes dentro del período de uso. Incluye primer día disponible y excluye fin de vida y fecha de baja. No depende del corte del Resumen; es el calendario completo de 60 meses.</t>
      </text>
    </comment>
    <comment authorId="0" ref="U15">
      <text>
        <t xml:space="preserve">Depreciación del mes = tasa diaria × días del mes dentro del período de uso. Incluye primer día disponible y excluye fin de vida y fecha de baja. No depende del corte del Resumen; es el calendario completo de 60 meses.</t>
      </text>
    </comment>
    <comment authorId="0" ref="BA14">
      <text>
        <t xml:space="preserve">Depreciación del mes = tasa diaria × días del mes dentro del período de uso. Incluye primer día disponible y excluye fin de vida y fecha de baja. No depende del corte del Resumen; es el calendario completo de 60 meses.</t>
      </text>
    </comment>
    <comment authorId="0" ref="V15">
      <text>
        <t xml:space="preserve">Depreciación del mes = tasa diaria × días del mes dentro del período de uso. Incluye primer día disponible y excluye fin de vida y fecha de baja. No depende del corte del Resumen; es el calendario completo de 60 meses.</t>
      </text>
    </comment>
    <comment authorId="0" ref="BB14">
      <text>
        <t xml:space="preserve">Depreciación del mes = tasa diaria × días del mes dentro del período de uso. Incluye primer día disponible y excluye fin de vida y fecha de baja. No depende del corte del Resumen; es el calendario completo de 60 meses.</t>
      </text>
    </comment>
    <comment authorId="0" ref="W15">
      <text>
        <t xml:space="preserve">Depreciación del mes = tasa diaria × días del mes dentro del período de uso. Incluye primer día disponible y excluye fin de vida y fecha de baja. No depende del corte del Resumen; es el calendario completo de 60 meses.</t>
      </text>
    </comment>
    <comment authorId="0" ref="BC14">
      <text>
        <t xml:space="preserve">Depreciación del mes = tasa diaria × días del mes dentro del período de uso. Incluye primer día disponible y excluye fin de vida y fecha de baja. No depende del corte del Resumen; es el calendario completo de 60 meses.</t>
      </text>
    </comment>
    <comment authorId="0" ref="X15">
      <text>
        <t xml:space="preserve">Depreciación del mes = tasa diaria × días del mes dentro del período de uso. Incluye primer día disponible y excluye fin de vida y fecha de baja. No depende del corte del Resumen; es el calendario completo de 60 meses.</t>
      </text>
    </comment>
    <comment authorId="0" ref="BD14">
      <text>
        <t xml:space="preserve">Depreciación del mes = tasa diaria × días del mes dentro del período de uso. Incluye primer día disponible y excluye fin de vida y fecha de baja. No depende del corte del Resumen; es el calendario completo de 60 meses.</t>
      </text>
    </comment>
    <comment authorId="0" ref="Y15">
      <text>
        <t xml:space="preserve">Depreciación del mes = tasa diaria × días del mes dentro del período de uso. Incluye primer día disponible y excluye fin de vida y fecha de baja. No depende del corte del Resumen; es el calendario completo de 60 meses.</t>
      </text>
    </comment>
    <comment authorId="0" ref="BE14">
      <text>
        <t xml:space="preserve">Depreciación del mes = tasa diaria × días del mes dentro del período de uso. Incluye primer día disponible y excluye fin de vida y fecha de baja. No depende del corte del Resumen; es el calendario completo de 60 meses.</t>
      </text>
    </comment>
    <comment authorId="0" ref="Z15">
      <text>
        <t xml:space="preserve">Depreciación del mes = tasa diaria × días del mes dentro del período de uso. Incluye primer día disponible y excluye fin de vida y fecha de baja. No depende del corte del Resumen; es el calendario completo de 60 meses.</t>
      </text>
    </comment>
    <comment authorId="0" ref="BF14">
      <text>
        <t xml:space="preserve">Depreciación del mes = tasa diaria × días del mes dentro del período de uso. Incluye primer día disponible y excluye fin de vida y fecha de baja. No depende del corte del Resumen; es el calendario completo de 60 meses.</t>
      </text>
    </comment>
    <comment authorId="0" ref="AA15">
      <text>
        <t xml:space="preserve">Depreciación del mes = tasa diaria × días del mes dentro del período de uso. Incluye primer día disponible y excluye fin de vida y fecha de baja. No depende del corte del Resumen; es el calendario completo de 60 meses.</t>
      </text>
    </comment>
    <comment authorId="0" ref="BG14">
      <text>
        <t xml:space="preserve">Depreciación del mes = tasa diaria × días del mes dentro del período de uso. Incluye primer día disponible y excluye fin de vida y fecha de baja. No depende del corte del Resumen; es el calendario completo de 60 meses.</t>
      </text>
    </comment>
    <comment authorId="0" ref="AB15">
      <text>
        <t xml:space="preserve">Depreciación del mes = tasa diaria × días del mes dentro del período de uso. Incluye primer día disponible y excluye fin de vida y fecha de baja. No depende del corte del Resumen; es el calendario completo de 60 meses.</t>
      </text>
    </comment>
    <comment authorId="0" ref="BH14">
      <text>
        <t xml:space="preserve">Depreciación del mes = tasa diaria × días del mes dentro del período de uso. Incluye primer día disponible y excluye fin de vida y fecha de baja. No depende del corte del Resumen; es el calendario completo de 60 meses.</t>
      </text>
    </comment>
    <comment authorId="0" ref="AC15">
      <text>
        <t xml:space="preserve">Depreciación del mes = tasa diaria × días del mes dentro del período de uso. Incluye primer día disponible y excluye fin de vida y fecha de baja. No depende del corte del Resumen; es el calendario completo de 60 meses.</t>
      </text>
    </comment>
    <comment authorId="0" ref="BI14">
      <text>
        <t xml:space="preserve">Depreciación del mes = tasa diaria × días del mes dentro del período de uso. Incluye primer día disponible y excluye fin de vida y fecha de baja. No depende del corte del Resumen; es el calendario completo de 60 meses.</t>
      </text>
    </comment>
    <comment authorId="0" ref="AD15">
      <text>
        <t xml:space="preserve">Depreciación del mes = tasa diaria × días del mes dentro del período de uso. Incluye primer día disponible y excluye fin de vida y fecha de baja. No depende del corte del Resumen; es el calendario completo de 60 meses.</t>
      </text>
    </comment>
    <comment authorId="0" ref="BJ14">
      <text>
        <t xml:space="preserve">Depreciación del mes = tasa diaria × días del mes dentro del período de uso. Incluye primer día disponible y excluye fin de vida y fecha de baja. No depende del corte del Resumen; es el calendario completo de 60 meses.</t>
      </text>
    </comment>
    <comment authorId="0" ref="AE15">
      <text>
        <t xml:space="preserve">Depreciación del mes = tasa diaria × días del mes dentro del período de uso. Incluye primer día disponible y excluye fin de vida y fecha de baja. No depende del corte del Resumen; es el calendario completo de 60 meses.</t>
      </text>
    </comment>
    <comment authorId="0" ref="BK14">
      <text>
        <t xml:space="preserve">Depreciación del mes = tasa diaria × días del mes dentro del período de uso. Incluye primer día disponible y excluye fin de vida y fecha de baja. No depende del corte del Resumen; es el calendario completo de 60 meses.</t>
      </text>
    </comment>
    <comment authorId="0" ref="AF15">
      <text>
        <t xml:space="preserve">Depreciación del mes = tasa diaria × días del mes dentro del período de uso. Incluye primer día disponible y excluye fin de vida y fecha de baja. No depende del corte del Resumen; es el calendario completo de 60 meses.</t>
      </text>
    </comment>
    <comment authorId="0" ref="BL14">
      <text>
        <t xml:space="preserve">Depreciación del mes = tasa diaria × días del mes dentro del período de uso. Incluye primer día disponible y excluye fin de vida y fecha de baja. No depende del corte del Resumen; es el calendario completo de 60 meses.</t>
      </text>
    </comment>
    <comment authorId="0" ref="AG15">
      <text>
        <t xml:space="preserve">Depreciación del mes = tasa diaria × días del mes dentro del período de uso. Incluye primer día disponible y excluye fin de vida y fecha de baja. No depende del corte del Resumen; es el calendario completo de 60 meses.</t>
      </text>
    </comment>
    <comment authorId="0" ref="AH15">
      <text>
        <t xml:space="preserve">Depreciación del mes = tasa diaria × días del mes dentro del período de uso. Incluye primer día disponible y excluye fin de vida y fecha de baja. No depende del corte del Resumen; es el calendario completo de 60 meses.</t>
      </text>
    </comment>
    <comment authorId="0" ref="AI15">
      <text>
        <t xml:space="preserve">Depreciación del mes = tasa diaria × días del mes dentro del período de uso. Incluye primer día disponible y excluye fin de vida y fecha de baja. No depende del corte del Resumen; es el calendario completo de 60 meses.</t>
      </text>
    </comment>
    <comment authorId="0" ref="AJ15">
      <text>
        <t xml:space="preserve">Depreciación del mes = tasa diaria × días del mes dentro del período de uso. Incluye primer día disponible y excluye fin de vida y fecha de baja. No depende del corte del Resumen; es el calendario completo de 60 meses.</t>
      </text>
    </comment>
    <comment authorId="0" ref="E16">
      <text>
        <t xml:space="preserve">Depreciación del mes = tasa diaria × días del mes dentro del período de uso. Incluye primer día disponible y excluye fin de vida y fecha de baja. No depende del corte del Resumen; es el calendario completo de 60 meses.</t>
      </text>
    </comment>
    <comment authorId="0" ref="AK15">
      <text>
        <t xml:space="preserve">Depreciación del mes = tasa diaria × días del mes dentro del período de uso. Incluye primer día disponible y excluye fin de vida y fecha de baja. No depende del corte del Resumen; es el calendario completo de 60 meses.</t>
      </text>
    </comment>
    <comment authorId="0" ref="F16">
      <text>
        <t xml:space="preserve">Depreciación del mes = tasa diaria × días del mes dentro del período de uso. Incluye primer día disponible y excluye fin de vida y fecha de baja. No depende del corte del Resumen; es el calendario completo de 60 meses.</t>
      </text>
    </comment>
    <comment authorId="0" ref="AL15">
      <text>
        <t xml:space="preserve">Depreciación del mes = tasa diaria × días del mes dentro del período de uso. Incluye primer día disponible y excluye fin de vida y fecha de baja. No depende del corte del Resumen; es el calendario completo de 60 meses.</t>
      </text>
    </comment>
    <comment authorId="0" ref="G16">
      <text>
        <t xml:space="preserve">Depreciación del mes = tasa diaria × días del mes dentro del período de uso. Incluye primer día disponible y excluye fin de vida y fecha de baja. No depende del corte del Resumen; es el calendario completo de 60 meses.</t>
      </text>
    </comment>
    <comment authorId="0" ref="AM15">
      <text>
        <t xml:space="preserve">Depreciación del mes = tasa diaria × días del mes dentro del período de uso. Incluye primer día disponible y excluye fin de vida y fecha de baja. No depende del corte del Resumen; es el calendario completo de 60 meses.</t>
      </text>
    </comment>
    <comment authorId="0" ref="H16">
      <text>
        <t xml:space="preserve">Depreciación del mes = tasa diaria × días del mes dentro del período de uso. Incluye primer día disponible y excluye fin de vida y fecha de baja. No depende del corte del Resumen; es el calendario completo de 60 meses.</t>
      </text>
    </comment>
    <comment authorId="0" ref="AN15">
      <text>
        <t xml:space="preserve">Depreciación del mes = tasa diaria × días del mes dentro del período de uso. Incluye primer día disponible y excluye fin de vida y fecha de baja. No depende del corte del Resumen; es el calendario completo de 60 meses.</t>
      </text>
    </comment>
    <comment authorId="0" ref="I16">
      <text>
        <t xml:space="preserve">Depreciación del mes = tasa diaria × días del mes dentro del período de uso. Incluye primer día disponible y excluye fin de vida y fecha de baja. No depende del corte del Resumen; es el calendario completo de 60 meses.</t>
      </text>
    </comment>
    <comment authorId="0" ref="AO15">
      <text>
        <t xml:space="preserve">Depreciación del mes = tasa diaria × días del mes dentro del período de uso. Incluye primer día disponible y excluye fin de vida y fecha de baja. No depende del corte del Resumen; es el calendario completo de 60 meses.</t>
      </text>
    </comment>
    <comment authorId="0" ref="J16">
      <text>
        <t xml:space="preserve">Depreciación del mes = tasa diaria × días del mes dentro del período de uso. Incluye primer día disponible y excluye fin de vida y fecha de baja. No depende del corte del Resumen; es el calendario completo de 60 meses.</t>
      </text>
    </comment>
    <comment authorId="0" ref="AP15">
      <text>
        <t xml:space="preserve">Depreciación del mes = tasa diaria × días del mes dentro del período de uso. Incluye primer día disponible y excluye fin de vida y fecha de baja. No depende del corte del Resumen; es el calendario completo de 60 meses.</t>
      </text>
    </comment>
    <comment authorId="0" ref="K16">
      <text>
        <t xml:space="preserve">Depreciación del mes = tasa diaria × días del mes dentro del período de uso. Incluye primer día disponible y excluye fin de vida y fecha de baja. No depende del corte del Resumen; es el calendario completo de 60 meses.</t>
      </text>
    </comment>
    <comment authorId="0" ref="AQ15">
      <text>
        <t xml:space="preserve">Depreciación del mes = tasa diaria × días del mes dentro del período de uso. Incluye primer día disponible y excluye fin de vida y fecha de baja. No depende del corte del Resumen; es el calendario completo de 60 meses.</t>
      </text>
    </comment>
    <comment authorId="0" ref="L16">
      <text>
        <t xml:space="preserve">Depreciación del mes = tasa diaria × días del mes dentro del período de uso. Incluye primer día disponible y excluye fin de vida y fecha de baja. No depende del corte del Resumen; es el calendario completo de 60 meses.</t>
      </text>
    </comment>
    <comment authorId="0" ref="AR15">
      <text>
        <t xml:space="preserve">Depreciación del mes = tasa diaria × días del mes dentro del período de uso. Incluye primer día disponible y excluye fin de vida y fecha de baja. No depende del corte del Resumen; es el calendario completo de 60 meses.</t>
      </text>
    </comment>
    <comment authorId="0" ref="M16">
      <text>
        <t xml:space="preserve">Depreciación del mes = tasa diaria × días del mes dentro del período de uso. Incluye primer día disponible y excluye fin de vida y fecha de baja. No depende del corte del Resumen; es el calendario completo de 60 meses.</t>
      </text>
    </comment>
    <comment authorId="0" ref="AS15">
      <text>
        <t xml:space="preserve">Depreciación del mes = tasa diaria × días del mes dentro del período de uso. Incluye primer día disponible y excluye fin de vida y fecha de baja. No depende del corte del Resumen; es el calendario completo de 60 meses.</t>
      </text>
    </comment>
    <comment authorId="0" ref="N16">
      <text>
        <t xml:space="preserve">Depreciación del mes = tasa diaria × días del mes dentro del período de uso. Incluye primer día disponible y excluye fin de vida y fecha de baja. No depende del corte del Resumen; es el calendario completo de 60 meses.</t>
      </text>
    </comment>
    <comment authorId="0" ref="AT15">
      <text>
        <t xml:space="preserve">Depreciación del mes = tasa diaria × días del mes dentro del período de uso. Incluye primer día disponible y excluye fin de vida y fecha de baja. No depende del corte del Resumen; es el calendario completo de 60 meses.</t>
      </text>
    </comment>
    <comment authorId="0" ref="O16">
      <text>
        <t xml:space="preserve">Depreciación del mes = tasa diaria × días del mes dentro del período de uso. Incluye primer día disponible y excluye fin de vida y fecha de baja. No depende del corte del Resumen; es el calendario completo de 60 meses.</t>
      </text>
    </comment>
    <comment authorId="0" ref="AU15">
      <text>
        <t xml:space="preserve">Depreciación del mes = tasa diaria × días del mes dentro del período de uso. Incluye primer día disponible y excluye fin de vida y fecha de baja. No depende del corte del Resumen; es el calendario completo de 60 meses.</t>
      </text>
    </comment>
    <comment authorId="0" ref="P16">
      <text>
        <t xml:space="preserve">Depreciación del mes = tasa diaria × días del mes dentro del período de uso. Incluye primer día disponible y excluye fin de vida y fecha de baja. No depende del corte del Resumen; es el calendario completo de 60 meses.</t>
      </text>
    </comment>
    <comment authorId="0" ref="AV15">
      <text>
        <t xml:space="preserve">Depreciación del mes = tasa diaria × días del mes dentro del período de uso. Incluye primer día disponible y excluye fin de vida y fecha de baja. No depende del corte del Resumen; es el calendario completo de 60 meses.</t>
      </text>
    </comment>
    <comment authorId="0" ref="Q16">
      <text>
        <t xml:space="preserve">Depreciación del mes = tasa diaria × días del mes dentro del período de uso. Incluye primer día disponible y excluye fin de vida y fecha de baja. No depende del corte del Resumen; es el calendario completo de 60 meses.</t>
      </text>
    </comment>
    <comment authorId="0" ref="AW15">
      <text>
        <t xml:space="preserve">Depreciación del mes = tasa diaria × días del mes dentro del período de uso. Incluye primer día disponible y excluye fin de vida y fecha de baja. No depende del corte del Resumen; es el calendario completo de 60 meses.</t>
      </text>
    </comment>
    <comment authorId="0" ref="R16">
      <text>
        <t xml:space="preserve">Depreciación del mes = tasa diaria × días del mes dentro del período de uso. Incluye primer día disponible y excluye fin de vida y fecha de baja. No depende del corte del Resumen; es el calendario completo de 60 meses.</t>
      </text>
    </comment>
    <comment authorId="0" ref="AX15">
      <text>
        <t xml:space="preserve">Depreciación del mes = tasa diaria × días del mes dentro del período de uso. Incluye primer día disponible y excluye fin de vida y fecha de baja. No depende del corte del Resumen; es el calendario completo de 60 meses.</t>
      </text>
    </comment>
    <comment authorId="0" ref="S16">
      <text>
        <t xml:space="preserve">Depreciación del mes = tasa diaria × días del mes dentro del período de uso. Incluye primer día disponible y excluye fin de vida y fecha de baja. No depende del corte del Resumen; es el calendario completo de 60 meses.</t>
      </text>
    </comment>
    <comment authorId="0" ref="AY15">
      <text>
        <t xml:space="preserve">Depreciación del mes = tasa diaria × días del mes dentro del período de uso. Incluye primer día disponible y excluye fin de vida y fecha de baja. No depende del corte del Resumen; es el calendario completo de 60 meses.</t>
      </text>
    </comment>
    <comment authorId="0" ref="T16">
      <text>
        <t xml:space="preserve">Depreciación del mes = tasa diaria × días del mes dentro del período de uso. Incluye primer día disponible y excluye fin de vida y fecha de baja. No depende del corte del Resumen; es el calendario completo de 60 meses.</t>
      </text>
    </comment>
    <comment authorId="0" ref="AZ15">
      <text>
        <t xml:space="preserve">Depreciación del mes = tasa diaria × días del mes dentro del período de uso. Incluye primer día disponible y excluye fin de vida y fecha de baja. No depende del corte del Resumen; es el calendario completo de 60 meses.</t>
      </text>
    </comment>
    <comment authorId="0" ref="U16">
      <text>
        <t xml:space="preserve">Depreciación del mes = tasa diaria × días del mes dentro del período de uso. Incluye primer día disponible y excluye fin de vida y fecha de baja. No depende del corte del Resumen; es el calendario completo de 60 meses.</t>
      </text>
    </comment>
    <comment authorId="0" ref="BA15">
      <text>
        <t xml:space="preserve">Depreciación del mes = tasa diaria × días del mes dentro del período de uso. Incluye primer día disponible y excluye fin de vida y fecha de baja. No depende del corte del Resumen; es el calendario completo de 60 meses.</t>
      </text>
    </comment>
    <comment authorId="0" ref="V16">
      <text>
        <t xml:space="preserve">Depreciación del mes = tasa diaria × días del mes dentro del período de uso. Incluye primer día disponible y excluye fin de vida y fecha de baja. No depende del corte del Resumen; es el calendario completo de 60 meses.</t>
      </text>
    </comment>
    <comment authorId="0" ref="BB15">
      <text>
        <t xml:space="preserve">Depreciación del mes = tasa diaria × días del mes dentro del período de uso. Incluye primer día disponible y excluye fin de vida y fecha de baja. No depende del corte del Resumen; es el calendario completo de 60 meses.</t>
      </text>
    </comment>
    <comment authorId="0" ref="W16">
      <text>
        <t xml:space="preserve">Depreciación del mes = tasa diaria × días del mes dentro del período de uso. Incluye primer día disponible y excluye fin de vida y fecha de baja. No depende del corte del Resumen; es el calendario completo de 60 meses.</t>
      </text>
    </comment>
    <comment authorId="0" ref="BC15">
      <text>
        <t xml:space="preserve">Depreciación del mes = tasa diaria × días del mes dentro del período de uso. Incluye primer día disponible y excluye fin de vida y fecha de baja. No depende del corte del Resumen; es el calendario completo de 60 meses.</t>
      </text>
    </comment>
    <comment authorId="0" ref="X16">
      <text>
        <t xml:space="preserve">Depreciación del mes = tasa diaria × días del mes dentro del período de uso. Incluye primer día disponible y excluye fin de vida y fecha de baja. No depende del corte del Resumen; es el calendario completo de 60 meses.</t>
      </text>
    </comment>
    <comment authorId="0" ref="BD15">
      <text>
        <t xml:space="preserve">Depreciación del mes = tasa diaria × días del mes dentro del período de uso. Incluye primer día disponible y excluye fin de vida y fecha de baja. No depende del corte del Resumen; es el calendario completo de 60 meses.</t>
      </text>
    </comment>
    <comment authorId="0" ref="Y16">
      <text>
        <t xml:space="preserve">Depreciación del mes = tasa diaria × días del mes dentro del período de uso. Incluye primer día disponible y excluye fin de vida y fecha de baja. No depende del corte del Resumen; es el calendario completo de 60 meses.</t>
      </text>
    </comment>
    <comment authorId="0" ref="BE15">
      <text>
        <t xml:space="preserve">Depreciación del mes = tasa diaria × días del mes dentro del período de uso. Incluye primer día disponible y excluye fin de vida y fecha de baja. No depende del corte del Resumen; es el calendario completo de 60 meses.</t>
      </text>
    </comment>
    <comment authorId="0" ref="Z16">
      <text>
        <t xml:space="preserve">Depreciación del mes = tasa diaria × días del mes dentro del período de uso. Incluye primer día disponible y excluye fin de vida y fecha de baja. No depende del corte del Resumen; es el calendario completo de 60 meses.</t>
      </text>
    </comment>
    <comment authorId="0" ref="BF15">
      <text>
        <t xml:space="preserve">Depreciación del mes = tasa diaria × días del mes dentro del período de uso. Incluye primer día disponible y excluye fin de vida y fecha de baja. No depende del corte del Resumen; es el calendario completo de 60 meses.</t>
      </text>
    </comment>
    <comment authorId="0" ref="AA16">
      <text>
        <t xml:space="preserve">Depreciación del mes = tasa diaria × días del mes dentro del período de uso. Incluye primer día disponible y excluye fin de vida y fecha de baja. No depende del corte del Resumen; es el calendario completo de 60 meses.</t>
      </text>
    </comment>
    <comment authorId="0" ref="BG15">
      <text>
        <t xml:space="preserve">Depreciación del mes = tasa diaria × días del mes dentro del período de uso. Incluye primer día disponible y excluye fin de vida y fecha de baja. No depende del corte del Resumen; es el calendario completo de 60 meses.</t>
      </text>
    </comment>
    <comment authorId="0" ref="AB16">
      <text>
        <t xml:space="preserve">Depreciación del mes = tasa diaria × días del mes dentro del período de uso. Incluye primer día disponible y excluye fin de vida y fecha de baja. No depende del corte del Resumen; es el calendario completo de 60 meses.</t>
      </text>
    </comment>
    <comment authorId="0" ref="BH15">
      <text>
        <t xml:space="preserve">Depreciación del mes = tasa diaria × días del mes dentro del período de uso. Incluye primer día disponible y excluye fin de vida y fecha de baja. No depende del corte del Resumen; es el calendario completo de 60 meses.</t>
      </text>
    </comment>
    <comment authorId="0" ref="AC16">
      <text>
        <t xml:space="preserve">Depreciación del mes = tasa diaria × días del mes dentro del período de uso. Incluye primer día disponible y excluye fin de vida y fecha de baja. No depende del corte del Resumen; es el calendario completo de 60 meses.</t>
      </text>
    </comment>
    <comment authorId="0" ref="BI15">
      <text>
        <t xml:space="preserve">Depreciación del mes = tasa diaria × días del mes dentro del período de uso. Incluye primer día disponible y excluye fin de vida y fecha de baja. No depende del corte del Resumen; es el calendario completo de 60 meses.</t>
      </text>
    </comment>
    <comment authorId="0" ref="AD16">
      <text>
        <t xml:space="preserve">Depreciación del mes = tasa diaria × días del mes dentro del período de uso. Incluye primer día disponible y excluye fin de vida y fecha de baja. No depende del corte del Resumen; es el calendario completo de 60 meses.</t>
      </text>
    </comment>
    <comment authorId="0" ref="BJ15">
      <text>
        <t xml:space="preserve">Depreciación del mes = tasa diaria × días del mes dentro del período de uso. Incluye primer día disponible y excluye fin de vida y fecha de baja. No depende del corte del Resumen; es el calendario completo de 60 meses.</t>
      </text>
    </comment>
    <comment authorId="0" ref="AE16">
      <text>
        <t xml:space="preserve">Depreciación del mes = tasa diaria × días del mes dentro del período de uso. Incluye primer día disponible y excluye fin de vida y fecha de baja. No depende del corte del Resumen; es el calendario completo de 60 meses.</t>
      </text>
    </comment>
    <comment authorId="0" ref="BK15">
      <text>
        <t xml:space="preserve">Depreciación del mes = tasa diaria × días del mes dentro del período de uso. Incluye primer día disponible y excluye fin de vida y fecha de baja. No depende del corte del Resumen; es el calendario completo de 60 meses.</t>
      </text>
    </comment>
    <comment authorId="0" ref="AF16">
      <text>
        <t xml:space="preserve">Depreciación del mes = tasa diaria × días del mes dentro del período de uso. Incluye primer día disponible y excluye fin de vida y fecha de baja. No depende del corte del Resumen; es el calendario completo de 60 meses.</t>
      </text>
    </comment>
    <comment authorId="0" ref="BL15">
      <text>
        <t xml:space="preserve">Depreciación del mes = tasa diaria × días del mes dentro del período de uso. Incluye primer día disponible y excluye fin de vida y fecha de baja. No depende del corte del Resumen; es el calendario completo de 60 meses.</t>
      </text>
    </comment>
    <comment authorId="0" ref="AG16">
      <text>
        <t xml:space="preserve">Depreciación del mes = tasa diaria × días del mes dentro del período de uso. Incluye primer día disponible y excluye fin de vida y fecha de baja. No depende del corte del Resumen; es el calendario completo de 60 meses.</t>
      </text>
    </comment>
    <comment authorId="0" ref="AH16">
      <text>
        <t xml:space="preserve">Depreciación del mes = tasa diaria × días del mes dentro del período de uso. Incluye primer día disponible y excluye fin de vida y fecha de baja. No depende del corte del Resumen; es el calendario completo de 60 meses.</t>
      </text>
    </comment>
    <comment authorId="0" ref="AI16">
      <text>
        <t xml:space="preserve">Depreciación del mes = tasa diaria × días del mes dentro del período de uso. Incluye primer día disponible y excluye fin de vida y fecha de baja. No depende del corte del Resumen; es el calendario completo de 60 meses.</t>
      </text>
    </comment>
    <comment authorId="0" ref="AJ16">
      <text>
        <t xml:space="preserve">Depreciación del mes = tasa diaria × días del mes dentro del período de uso. Incluye primer día disponible y excluye fin de vida y fecha de baja. No depende del corte del Resumen; es el calendario completo de 60 meses.</t>
      </text>
    </comment>
    <comment authorId="0" ref="E17">
      <text>
        <t xml:space="preserve">Depreciación del mes = tasa diaria × días del mes dentro del período de uso. Incluye primer día disponible y excluye fin de vida y fecha de baja. No depende del corte del Resumen; es el calendario completo de 60 meses.</t>
      </text>
    </comment>
    <comment authorId="0" ref="AK16">
      <text>
        <t xml:space="preserve">Depreciación del mes = tasa diaria × días del mes dentro del período de uso. Incluye primer día disponible y excluye fin de vida y fecha de baja. No depende del corte del Resumen; es el calendario completo de 60 meses.</t>
      </text>
    </comment>
    <comment authorId="0" ref="F17">
      <text>
        <t xml:space="preserve">Depreciación del mes = tasa diaria × días del mes dentro del período de uso. Incluye primer día disponible y excluye fin de vida y fecha de baja. No depende del corte del Resumen; es el calendario completo de 60 meses.</t>
      </text>
    </comment>
    <comment authorId="0" ref="AL16">
      <text>
        <t xml:space="preserve">Depreciación del mes = tasa diaria × días del mes dentro del período de uso. Incluye primer día disponible y excluye fin de vida y fecha de baja. No depende del corte del Resumen; es el calendario completo de 60 meses.</t>
      </text>
    </comment>
    <comment authorId="0" ref="G17">
      <text>
        <t xml:space="preserve">Depreciación del mes = tasa diaria × días del mes dentro del período de uso. Incluye primer día disponible y excluye fin de vida y fecha de baja. No depende del corte del Resumen; es el calendario completo de 60 meses.</t>
      </text>
    </comment>
    <comment authorId="0" ref="AM16">
      <text>
        <t xml:space="preserve">Depreciación del mes = tasa diaria × días del mes dentro del período de uso. Incluye primer día disponible y excluye fin de vida y fecha de baja. No depende del corte del Resumen; es el calendario completo de 60 meses.</t>
      </text>
    </comment>
    <comment authorId="0" ref="H17">
      <text>
        <t xml:space="preserve">Depreciación del mes = tasa diaria × días del mes dentro del período de uso. Incluye primer día disponible y excluye fin de vida y fecha de baja. No depende del corte del Resumen; es el calendario completo de 60 meses.</t>
      </text>
    </comment>
    <comment authorId="0" ref="AN16">
      <text>
        <t xml:space="preserve">Depreciación del mes = tasa diaria × días del mes dentro del período de uso. Incluye primer día disponible y excluye fin de vida y fecha de baja. No depende del corte del Resumen; es el calendario completo de 60 meses.</t>
      </text>
    </comment>
    <comment authorId="0" ref="I17">
      <text>
        <t xml:space="preserve">Depreciación del mes = tasa diaria × días del mes dentro del período de uso. Incluye primer día disponible y excluye fin de vida y fecha de baja. No depende del corte del Resumen; es el calendario completo de 60 meses.</t>
      </text>
    </comment>
    <comment authorId="0" ref="AO16">
      <text>
        <t xml:space="preserve">Depreciación del mes = tasa diaria × días del mes dentro del período de uso. Incluye primer día disponible y excluye fin de vida y fecha de baja. No depende del corte del Resumen; es el calendario completo de 60 meses.</t>
      </text>
    </comment>
    <comment authorId="0" ref="J17">
      <text>
        <t xml:space="preserve">Depreciación del mes = tasa diaria × días del mes dentro del período de uso. Incluye primer día disponible y excluye fin de vida y fecha de baja. No depende del corte del Resumen; es el calendario completo de 60 meses.</t>
      </text>
    </comment>
    <comment authorId="0" ref="AP16">
      <text>
        <t xml:space="preserve">Depreciación del mes = tasa diaria × días del mes dentro del período de uso. Incluye primer día disponible y excluye fin de vida y fecha de baja. No depende del corte del Resumen; es el calendario completo de 60 meses.</t>
      </text>
    </comment>
    <comment authorId="0" ref="K17">
      <text>
        <t xml:space="preserve">Depreciación del mes = tasa diaria × días del mes dentro del período de uso. Incluye primer día disponible y excluye fin de vida y fecha de baja. No depende del corte del Resumen; es el calendario completo de 60 meses.</t>
      </text>
    </comment>
    <comment authorId="0" ref="AQ16">
      <text>
        <t xml:space="preserve">Depreciación del mes = tasa diaria × días del mes dentro del período de uso. Incluye primer día disponible y excluye fin de vida y fecha de baja. No depende del corte del Resumen; es el calendario completo de 60 meses.</t>
      </text>
    </comment>
    <comment authorId="0" ref="L17">
      <text>
        <t xml:space="preserve">Depreciación del mes = tasa diaria × días del mes dentro del período de uso. Incluye primer día disponible y excluye fin de vida y fecha de baja. No depende del corte del Resumen; es el calendario completo de 60 meses.</t>
      </text>
    </comment>
    <comment authorId="0" ref="AR16">
      <text>
        <t xml:space="preserve">Depreciación del mes = tasa diaria × días del mes dentro del período de uso. Incluye primer día disponible y excluye fin de vida y fecha de baja. No depende del corte del Resumen; es el calendario completo de 60 meses.</t>
      </text>
    </comment>
    <comment authorId="0" ref="M17">
      <text>
        <t xml:space="preserve">Depreciación del mes = tasa diaria × días del mes dentro del período de uso. Incluye primer día disponible y excluye fin de vida y fecha de baja. No depende del corte del Resumen; es el calendario completo de 60 meses.</t>
      </text>
    </comment>
    <comment authorId="0" ref="AS16">
      <text>
        <t xml:space="preserve">Depreciación del mes = tasa diaria × días del mes dentro del período de uso. Incluye primer día disponible y excluye fin de vida y fecha de baja. No depende del corte del Resumen; es el calendario completo de 60 meses.</t>
      </text>
    </comment>
    <comment authorId="0" ref="N17">
      <text>
        <t xml:space="preserve">Depreciación del mes = tasa diaria × días del mes dentro del período de uso. Incluye primer día disponible y excluye fin de vida y fecha de baja. No depende del corte del Resumen; es el calendario completo de 60 meses.</t>
      </text>
    </comment>
    <comment authorId="0" ref="AT16">
      <text>
        <t xml:space="preserve">Depreciación del mes = tasa diaria × días del mes dentro del período de uso. Incluye primer día disponible y excluye fin de vida y fecha de baja. No depende del corte del Resumen; es el calendario completo de 60 meses.</t>
      </text>
    </comment>
    <comment authorId="0" ref="O17">
      <text>
        <t xml:space="preserve">Depreciación del mes = tasa diaria × días del mes dentro del período de uso. Incluye primer día disponible y excluye fin de vida y fecha de baja. No depende del corte del Resumen; es el calendario completo de 60 meses.</t>
      </text>
    </comment>
    <comment authorId="0" ref="AU16">
      <text>
        <t xml:space="preserve">Depreciación del mes = tasa diaria × días del mes dentro del período de uso. Incluye primer día disponible y excluye fin de vida y fecha de baja. No depende del corte del Resumen; es el calendario completo de 60 meses.</t>
      </text>
    </comment>
    <comment authorId="0" ref="P17">
      <text>
        <t xml:space="preserve">Depreciación del mes = tasa diaria × días del mes dentro del período de uso. Incluye primer día disponible y excluye fin de vida y fecha de baja. No depende del corte del Resumen; es el calendario completo de 60 meses.</t>
      </text>
    </comment>
    <comment authorId="0" ref="AV16">
      <text>
        <t xml:space="preserve">Depreciación del mes = tasa diaria × días del mes dentro del período de uso. Incluye primer día disponible y excluye fin de vida y fecha de baja. No depende del corte del Resumen; es el calendario completo de 60 meses.</t>
      </text>
    </comment>
    <comment authorId="0" ref="Q17">
      <text>
        <t xml:space="preserve">Depreciación del mes = tasa diaria × días del mes dentro del período de uso. Incluye primer día disponible y excluye fin de vida y fecha de baja. No depende del corte del Resumen; es el calendario completo de 60 meses.</t>
      </text>
    </comment>
    <comment authorId="0" ref="AW16">
      <text>
        <t xml:space="preserve">Depreciación del mes = tasa diaria × días del mes dentro del período de uso. Incluye primer día disponible y excluye fin de vida y fecha de baja. No depende del corte del Resumen; es el calendario completo de 60 meses.</t>
      </text>
    </comment>
    <comment authorId="0" ref="R17">
      <text>
        <t xml:space="preserve">Depreciación del mes = tasa diaria × días del mes dentro del período de uso. Incluye primer día disponible y excluye fin de vida y fecha de baja. No depende del corte del Resumen; es el calendario completo de 60 meses.</t>
      </text>
    </comment>
    <comment authorId="0" ref="AX16">
      <text>
        <t xml:space="preserve">Depreciación del mes = tasa diaria × días del mes dentro del período de uso. Incluye primer día disponible y excluye fin de vida y fecha de baja. No depende del corte del Resumen; es el calendario completo de 60 meses.</t>
      </text>
    </comment>
    <comment authorId="0" ref="S17">
      <text>
        <t xml:space="preserve">Depreciación del mes = tasa diaria × días del mes dentro del período de uso. Incluye primer día disponible y excluye fin de vida y fecha de baja. No depende del corte del Resumen; es el calendario completo de 60 meses.</t>
      </text>
    </comment>
    <comment authorId="0" ref="AY16">
      <text>
        <t xml:space="preserve">Depreciación del mes = tasa diaria × días del mes dentro del período de uso. Incluye primer día disponible y excluye fin de vida y fecha de baja. No depende del corte del Resumen; es el calendario completo de 60 meses.</t>
      </text>
    </comment>
    <comment authorId="0" ref="T17">
      <text>
        <t xml:space="preserve">Depreciación del mes = tasa diaria × días del mes dentro del período de uso. Incluye primer día disponible y excluye fin de vida y fecha de baja. No depende del corte del Resumen; es el calendario completo de 60 meses.</t>
      </text>
    </comment>
    <comment authorId="0" ref="AZ16">
      <text>
        <t xml:space="preserve">Depreciación del mes = tasa diaria × días del mes dentro del período de uso. Incluye primer día disponible y excluye fin de vida y fecha de baja. No depende del corte del Resumen; es el calendario completo de 60 meses.</t>
      </text>
    </comment>
    <comment authorId="0" ref="U17">
      <text>
        <t xml:space="preserve">Depreciación del mes = tasa diaria × días del mes dentro del período de uso. Incluye primer día disponible y excluye fin de vida y fecha de baja. No depende del corte del Resumen; es el calendario completo de 60 meses.</t>
      </text>
    </comment>
    <comment authorId="0" ref="BA16">
      <text>
        <t xml:space="preserve">Depreciación del mes = tasa diaria × días del mes dentro del período de uso. Incluye primer día disponible y excluye fin de vida y fecha de baja. No depende del corte del Resumen; es el calendario completo de 60 meses.</t>
      </text>
    </comment>
    <comment authorId="0" ref="V17">
      <text>
        <t xml:space="preserve">Depreciación del mes = tasa diaria × días del mes dentro del período de uso. Incluye primer día disponible y excluye fin de vida y fecha de baja. No depende del corte del Resumen; es el calendario completo de 60 meses.</t>
      </text>
    </comment>
    <comment authorId="0" ref="BB16">
      <text>
        <t xml:space="preserve">Depreciación del mes = tasa diaria × días del mes dentro del período de uso. Incluye primer día disponible y excluye fin de vida y fecha de baja. No depende del corte del Resumen; es el calendario completo de 60 meses.</t>
      </text>
    </comment>
    <comment authorId="0" ref="W17">
      <text>
        <t xml:space="preserve">Depreciación del mes = tasa diaria × días del mes dentro del período de uso. Incluye primer día disponible y excluye fin de vida y fecha de baja. No depende del corte del Resumen; es el calendario completo de 60 meses.</t>
      </text>
    </comment>
    <comment authorId="0" ref="BC16">
      <text>
        <t xml:space="preserve">Depreciación del mes = tasa diaria × días del mes dentro del período de uso. Incluye primer día disponible y excluye fin de vida y fecha de baja. No depende del corte del Resumen; es el calendario completo de 60 meses.</t>
      </text>
    </comment>
    <comment authorId="0" ref="X17">
      <text>
        <t xml:space="preserve">Depreciación del mes = tasa diaria × días del mes dentro del período de uso. Incluye primer día disponible y excluye fin de vida y fecha de baja. No depende del corte del Resumen; es el calendario completo de 60 meses.</t>
      </text>
    </comment>
    <comment authorId="0" ref="BD16">
      <text>
        <t xml:space="preserve">Depreciación del mes = tasa diaria × días del mes dentro del período de uso. Incluye primer día disponible y excluye fin de vida y fecha de baja. No depende del corte del Resumen; es el calendario completo de 60 meses.</t>
      </text>
    </comment>
    <comment authorId="0" ref="Y17">
      <text>
        <t xml:space="preserve">Depreciación del mes = tasa diaria × días del mes dentro del período de uso. Incluye primer día disponible y excluye fin de vida y fecha de baja. No depende del corte del Resumen; es el calendario completo de 60 meses.</t>
      </text>
    </comment>
    <comment authorId="0" ref="BE16">
      <text>
        <t xml:space="preserve">Depreciación del mes = tasa diaria × días del mes dentro del período de uso. Incluye primer día disponible y excluye fin de vida y fecha de baja. No depende del corte del Resumen; es el calendario completo de 60 meses.</t>
      </text>
    </comment>
    <comment authorId="0" ref="Z17">
      <text>
        <t xml:space="preserve">Depreciación del mes = tasa diaria × días del mes dentro del período de uso. Incluye primer día disponible y excluye fin de vida y fecha de baja. No depende del corte del Resumen; es el calendario completo de 60 meses.</t>
      </text>
    </comment>
    <comment authorId="0" ref="BF16">
      <text>
        <t xml:space="preserve">Depreciación del mes = tasa diaria × días del mes dentro del período de uso. Incluye primer día disponible y excluye fin de vida y fecha de baja. No depende del corte del Resumen; es el calendario completo de 60 meses.</t>
      </text>
    </comment>
    <comment authorId="0" ref="AA17">
      <text>
        <t xml:space="preserve">Depreciación del mes = tasa diaria × días del mes dentro del período de uso. Incluye primer día disponible y excluye fin de vida y fecha de baja. No depende del corte del Resumen; es el calendario completo de 60 meses.</t>
      </text>
    </comment>
    <comment authorId="0" ref="BG16">
      <text>
        <t xml:space="preserve">Depreciación del mes = tasa diaria × días del mes dentro del período de uso. Incluye primer día disponible y excluye fin de vida y fecha de baja. No depende del corte del Resumen; es el calendario completo de 60 meses.</t>
      </text>
    </comment>
    <comment authorId="0" ref="AB17">
      <text>
        <t xml:space="preserve">Depreciación del mes = tasa diaria × días del mes dentro del período de uso. Incluye primer día disponible y excluye fin de vida y fecha de baja. No depende del corte del Resumen; es el calendario completo de 60 meses.</t>
      </text>
    </comment>
    <comment authorId="0" ref="BH16">
      <text>
        <t xml:space="preserve">Depreciación del mes = tasa diaria × días del mes dentro del período de uso. Incluye primer día disponible y excluye fin de vida y fecha de baja. No depende del corte del Resumen; es el calendario completo de 60 meses.</t>
      </text>
    </comment>
    <comment authorId="0" ref="AC17">
      <text>
        <t xml:space="preserve">Depreciación del mes = tasa diaria × días del mes dentro del período de uso. Incluye primer día disponible y excluye fin de vida y fecha de baja. No depende del corte del Resumen; es el calendario completo de 60 meses.</t>
      </text>
    </comment>
    <comment authorId="0" ref="BI16">
      <text>
        <t xml:space="preserve">Depreciación del mes = tasa diaria × días del mes dentro del período de uso. Incluye primer día disponible y excluye fin de vida y fecha de baja. No depende del corte del Resumen; es el calendario completo de 60 meses.</t>
      </text>
    </comment>
    <comment authorId="0" ref="AD17">
      <text>
        <t xml:space="preserve">Depreciación del mes = tasa diaria × días del mes dentro del período de uso. Incluye primer día disponible y excluye fin de vida y fecha de baja. No depende del corte del Resumen; es el calendario completo de 60 meses.</t>
      </text>
    </comment>
    <comment authorId="0" ref="BJ16">
      <text>
        <t xml:space="preserve">Depreciación del mes = tasa diaria × días del mes dentro del período de uso. Incluye primer día disponible y excluye fin de vida y fecha de baja. No depende del corte del Resumen; es el calendario completo de 60 meses.</t>
      </text>
    </comment>
    <comment authorId="0" ref="AE17">
      <text>
        <t xml:space="preserve">Depreciación del mes = tasa diaria × días del mes dentro del período de uso. Incluye primer día disponible y excluye fin de vida y fecha de baja. No depende del corte del Resumen; es el calendario completo de 60 meses.</t>
      </text>
    </comment>
    <comment authorId="0" ref="BK16">
      <text>
        <t xml:space="preserve">Depreciación del mes = tasa diaria × días del mes dentro del período de uso. Incluye primer día disponible y excluye fin de vida y fecha de baja. No depende del corte del Resumen; es el calendario completo de 60 meses.</t>
      </text>
    </comment>
    <comment authorId="0" ref="AF17">
      <text>
        <t xml:space="preserve">Depreciación del mes = tasa diaria × días del mes dentro del período de uso. Incluye primer día disponible y excluye fin de vida y fecha de baja. No depende del corte del Resumen; es el calendario completo de 60 meses.</t>
      </text>
    </comment>
    <comment authorId="0" ref="BL16">
      <text>
        <t xml:space="preserve">Depreciación del mes = tasa diaria × días del mes dentro del período de uso. Incluye primer día disponible y excluye fin de vida y fecha de baja. No depende del corte del Resumen; es el calendario completo de 60 meses.</t>
      </text>
    </comment>
    <comment authorId="0" ref="AG17">
      <text>
        <t xml:space="preserve">Depreciación del mes = tasa diaria × días del mes dentro del período de uso. Incluye primer día disponible y excluye fin de vida y fecha de baja. No depende del corte del Resumen; es el calendario completo de 60 meses.</t>
      </text>
    </comment>
    <comment authorId="0" ref="AH17">
      <text>
        <t xml:space="preserve">Depreciación del mes = tasa diaria × días del mes dentro del período de uso. Incluye primer día disponible y excluye fin de vida y fecha de baja. No depende del corte del Resumen; es el calendario completo de 60 meses.</t>
      </text>
    </comment>
    <comment authorId="0" ref="AI17">
      <text>
        <t xml:space="preserve">Depreciación del mes = tasa diaria × días del mes dentro del período de uso. Incluye primer día disponible y excluye fin de vida y fecha de baja. No depende del corte del Resumen; es el calendario completo de 60 meses.</t>
      </text>
    </comment>
    <comment authorId="0" ref="AJ17">
      <text>
        <t xml:space="preserve">Depreciación del mes = tasa diaria × días del mes dentro del período de uso. Incluye primer día disponible y excluye fin de vida y fecha de baja. No depende del corte del Resumen; es el calendario completo de 60 meses.</t>
      </text>
    </comment>
    <comment authorId="0" ref="E18">
      <text>
        <t xml:space="preserve">Depreciación del mes = tasa diaria × días del mes dentro del período de uso. Incluye primer día disponible y excluye fin de vida y fecha de baja. No depende del corte del Resumen; es el calendario completo de 60 meses.</t>
      </text>
    </comment>
    <comment authorId="0" ref="AK17">
      <text>
        <t xml:space="preserve">Depreciación del mes = tasa diaria × días del mes dentro del período de uso. Incluye primer día disponible y excluye fin de vida y fecha de baja. No depende del corte del Resumen; es el calendario completo de 60 meses.</t>
      </text>
    </comment>
    <comment authorId="0" ref="F18">
      <text>
        <t xml:space="preserve">Depreciación del mes = tasa diaria × días del mes dentro del período de uso. Incluye primer día disponible y excluye fin de vida y fecha de baja. No depende del corte del Resumen; es el calendario completo de 60 meses.</t>
      </text>
    </comment>
    <comment authorId="0" ref="AL17">
      <text>
        <t xml:space="preserve">Depreciación del mes = tasa diaria × días del mes dentro del período de uso. Incluye primer día disponible y excluye fin de vida y fecha de baja. No depende del corte del Resumen; es el calendario completo de 60 meses.</t>
      </text>
    </comment>
    <comment authorId="0" ref="G18">
      <text>
        <t xml:space="preserve">Depreciación del mes = tasa diaria × días del mes dentro del período de uso. Incluye primer día disponible y excluye fin de vida y fecha de baja. No depende del corte del Resumen; es el calendario completo de 60 meses.</t>
      </text>
    </comment>
    <comment authorId="0" ref="AM17">
      <text>
        <t xml:space="preserve">Depreciación del mes = tasa diaria × días del mes dentro del período de uso. Incluye primer día disponible y excluye fin de vida y fecha de baja. No depende del corte del Resumen; es el calendario completo de 60 meses.</t>
      </text>
    </comment>
    <comment authorId="0" ref="H18">
      <text>
        <t xml:space="preserve">Depreciación del mes = tasa diaria × días del mes dentro del período de uso. Incluye primer día disponible y excluye fin de vida y fecha de baja. No depende del corte del Resumen; es el calendario completo de 60 meses.</t>
      </text>
    </comment>
    <comment authorId="0" ref="AN17">
      <text>
        <t xml:space="preserve">Depreciación del mes = tasa diaria × días del mes dentro del período de uso. Incluye primer día disponible y excluye fin de vida y fecha de baja. No depende del corte del Resumen; es el calendario completo de 60 meses.</t>
      </text>
    </comment>
    <comment authorId="0" ref="I18">
      <text>
        <t xml:space="preserve">Depreciación del mes = tasa diaria × días del mes dentro del período de uso. Incluye primer día disponible y excluye fin de vida y fecha de baja. No depende del corte del Resumen; es el calendario completo de 60 meses.</t>
      </text>
    </comment>
    <comment authorId="0" ref="AO17">
      <text>
        <t xml:space="preserve">Depreciación del mes = tasa diaria × días del mes dentro del período de uso. Incluye primer día disponible y excluye fin de vida y fecha de baja. No depende del corte del Resumen; es el calendario completo de 60 meses.</t>
      </text>
    </comment>
    <comment authorId="0" ref="J18">
      <text>
        <t xml:space="preserve">Depreciación del mes = tasa diaria × días del mes dentro del período de uso. Incluye primer día disponible y excluye fin de vida y fecha de baja. No depende del corte del Resumen; es el calendario completo de 60 meses.</t>
      </text>
    </comment>
    <comment authorId="0" ref="AP17">
      <text>
        <t xml:space="preserve">Depreciación del mes = tasa diaria × días del mes dentro del período de uso. Incluye primer día disponible y excluye fin de vida y fecha de baja. No depende del corte del Resumen; es el calendario completo de 60 meses.</t>
      </text>
    </comment>
    <comment authorId="0" ref="K18">
      <text>
        <t xml:space="preserve">Depreciación del mes = tasa diaria × días del mes dentro del período de uso. Incluye primer día disponible y excluye fin de vida y fecha de baja. No depende del corte del Resumen; es el calendario completo de 60 meses.</t>
      </text>
    </comment>
    <comment authorId="0" ref="AQ17">
      <text>
        <t xml:space="preserve">Depreciación del mes = tasa diaria × días del mes dentro del período de uso. Incluye primer día disponible y excluye fin de vida y fecha de baja. No depende del corte del Resumen; es el calendario completo de 60 meses.</t>
      </text>
    </comment>
    <comment authorId="0" ref="L18">
      <text>
        <t xml:space="preserve">Depreciación del mes = tasa diaria × días del mes dentro del período de uso. Incluye primer día disponible y excluye fin de vida y fecha de baja. No depende del corte del Resumen; es el calendario completo de 60 meses.</t>
      </text>
    </comment>
    <comment authorId="0" ref="AR17">
      <text>
        <t xml:space="preserve">Depreciación del mes = tasa diaria × días del mes dentro del período de uso. Incluye primer día disponible y excluye fin de vida y fecha de baja. No depende del corte del Resumen; es el calendario completo de 60 meses.</t>
      </text>
    </comment>
    <comment authorId="0" ref="M18">
      <text>
        <t xml:space="preserve">Depreciación del mes = tasa diaria × días del mes dentro del período de uso. Incluye primer día disponible y excluye fin de vida y fecha de baja. No depende del corte del Resumen; es el calendario completo de 60 meses.</t>
      </text>
    </comment>
    <comment authorId="0" ref="AS17">
      <text>
        <t xml:space="preserve">Depreciación del mes = tasa diaria × días del mes dentro del período de uso. Incluye primer día disponible y excluye fin de vida y fecha de baja. No depende del corte del Resumen; es el calendario completo de 60 meses.</t>
      </text>
    </comment>
    <comment authorId="0" ref="N18">
      <text>
        <t xml:space="preserve">Depreciación del mes = tasa diaria × días del mes dentro del período de uso. Incluye primer día disponible y excluye fin de vida y fecha de baja. No depende del corte del Resumen; es el calendario completo de 60 meses.</t>
      </text>
    </comment>
    <comment authorId="0" ref="AT17">
      <text>
        <t xml:space="preserve">Depreciación del mes = tasa diaria × días del mes dentro del período de uso. Incluye primer día disponible y excluye fin de vida y fecha de baja. No depende del corte del Resumen; es el calendario completo de 60 meses.</t>
      </text>
    </comment>
    <comment authorId="0" ref="O18">
      <text>
        <t xml:space="preserve">Depreciación del mes = tasa diaria × días del mes dentro del período de uso. Incluye primer día disponible y excluye fin de vida y fecha de baja. No depende del corte del Resumen; es el calendario completo de 60 meses.</t>
      </text>
    </comment>
    <comment authorId="0" ref="AU17">
      <text>
        <t xml:space="preserve">Depreciación del mes = tasa diaria × días del mes dentro del período de uso. Incluye primer día disponible y excluye fin de vida y fecha de baja. No depende del corte del Resumen; es el calendario completo de 60 meses.</t>
      </text>
    </comment>
    <comment authorId="0" ref="P18">
      <text>
        <t xml:space="preserve">Depreciación del mes = tasa diaria × días del mes dentro del período de uso. Incluye primer día disponible y excluye fin de vida y fecha de baja. No depende del corte del Resumen; es el calendario completo de 60 meses.</t>
      </text>
    </comment>
    <comment authorId="0" ref="AV17">
      <text>
        <t xml:space="preserve">Depreciación del mes = tasa diaria × días del mes dentro del período de uso. Incluye primer día disponible y excluye fin de vida y fecha de baja. No depende del corte del Resumen; es el calendario completo de 60 meses.</t>
      </text>
    </comment>
    <comment authorId="0" ref="Q18">
      <text>
        <t xml:space="preserve">Depreciación del mes = tasa diaria × días del mes dentro del período de uso. Incluye primer día disponible y excluye fin de vida y fecha de baja. No depende del corte del Resumen; es el calendario completo de 60 meses.</t>
      </text>
    </comment>
    <comment authorId="0" ref="AW17">
      <text>
        <t xml:space="preserve">Depreciación del mes = tasa diaria × días del mes dentro del período de uso. Incluye primer día disponible y excluye fin de vida y fecha de baja. No depende del corte del Resumen; es el calendario completo de 60 meses.</t>
      </text>
    </comment>
    <comment authorId="0" ref="R18">
      <text>
        <t xml:space="preserve">Depreciación del mes = tasa diaria × días del mes dentro del período de uso. Incluye primer día disponible y excluye fin de vida y fecha de baja. No depende del corte del Resumen; es el calendario completo de 60 meses.</t>
      </text>
    </comment>
    <comment authorId="0" ref="AX17">
      <text>
        <t xml:space="preserve">Depreciación del mes = tasa diaria × días del mes dentro del período de uso. Incluye primer día disponible y excluye fin de vida y fecha de baja. No depende del corte del Resumen; es el calendario completo de 60 meses.</t>
      </text>
    </comment>
    <comment authorId="0" ref="S18">
      <text>
        <t xml:space="preserve">Depreciación del mes = tasa diaria × días del mes dentro del período de uso. Incluye primer día disponible y excluye fin de vida y fecha de baja. No depende del corte del Resumen; es el calendario completo de 60 meses.</t>
      </text>
    </comment>
    <comment authorId="0" ref="AY17">
      <text>
        <t xml:space="preserve">Depreciación del mes = tasa diaria × días del mes dentro del período de uso. Incluye primer día disponible y excluye fin de vida y fecha de baja. No depende del corte del Resumen; es el calendario completo de 60 meses.</t>
      </text>
    </comment>
    <comment authorId="0" ref="T18">
      <text>
        <t xml:space="preserve">Depreciación del mes = tasa diaria × días del mes dentro del período de uso. Incluye primer día disponible y excluye fin de vida y fecha de baja. No depende del corte del Resumen; es el calendario completo de 60 meses.</t>
      </text>
    </comment>
    <comment authorId="0" ref="AZ17">
      <text>
        <t xml:space="preserve">Depreciación del mes = tasa diaria × días del mes dentro del período de uso. Incluye primer día disponible y excluye fin de vida y fecha de baja. No depende del corte del Resumen; es el calendario completo de 60 meses.</t>
      </text>
    </comment>
    <comment authorId="0" ref="U18">
      <text>
        <t xml:space="preserve">Depreciación del mes = tasa diaria × días del mes dentro del período de uso. Incluye primer día disponible y excluye fin de vida y fecha de baja. No depende del corte del Resumen; es el calendario completo de 60 meses.</t>
      </text>
    </comment>
    <comment authorId="0" ref="BA17">
      <text>
        <t xml:space="preserve">Depreciación del mes = tasa diaria × días del mes dentro del período de uso. Incluye primer día disponible y excluye fin de vida y fecha de baja. No depende del corte del Resumen; es el calendario completo de 60 meses.</t>
      </text>
    </comment>
    <comment authorId="0" ref="V18">
      <text>
        <t xml:space="preserve">Depreciación del mes = tasa diaria × días del mes dentro del período de uso. Incluye primer día disponible y excluye fin de vida y fecha de baja. No depende del corte del Resumen; es el calendario completo de 60 meses.</t>
      </text>
    </comment>
    <comment authorId="0" ref="BB17">
      <text>
        <t xml:space="preserve">Depreciación del mes = tasa diaria × días del mes dentro del período de uso. Incluye primer día disponible y excluye fin de vida y fecha de baja. No depende del corte del Resumen; es el calendario completo de 60 meses.</t>
      </text>
    </comment>
    <comment authorId="0" ref="W18">
      <text>
        <t xml:space="preserve">Depreciación del mes = tasa diaria × días del mes dentro del período de uso. Incluye primer día disponible y excluye fin de vida y fecha de baja. No depende del corte del Resumen; es el calendario completo de 60 meses.</t>
      </text>
    </comment>
    <comment authorId="0" ref="BC17">
      <text>
        <t xml:space="preserve">Depreciación del mes = tasa diaria × días del mes dentro del período de uso. Incluye primer día disponible y excluye fin de vida y fecha de baja. No depende del corte del Resumen; es el calendario completo de 60 meses.</t>
      </text>
    </comment>
    <comment authorId="0" ref="X18">
      <text>
        <t xml:space="preserve">Depreciación del mes = tasa diaria × días del mes dentro del período de uso. Incluye primer día disponible y excluye fin de vida y fecha de baja. No depende del corte del Resumen; es el calendario completo de 60 meses.</t>
      </text>
    </comment>
    <comment authorId="0" ref="BD17">
      <text>
        <t xml:space="preserve">Depreciación del mes = tasa diaria × días del mes dentro del período de uso. Incluye primer día disponible y excluye fin de vida y fecha de baja. No depende del corte del Resumen; es el calendario completo de 60 meses.</t>
      </text>
    </comment>
    <comment authorId="0" ref="Y18">
      <text>
        <t xml:space="preserve">Depreciación del mes = tasa diaria × días del mes dentro del período de uso. Incluye primer día disponible y excluye fin de vida y fecha de baja. No depende del corte del Resumen; es el calendario completo de 60 meses.</t>
      </text>
    </comment>
    <comment authorId="0" ref="BE17">
      <text>
        <t xml:space="preserve">Depreciación del mes = tasa diaria × días del mes dentro del período de uso. Incluye primer día disponible y excluye fin de vida y fecha de baja. No depende del corte del Resumen; es el calendario completo de 60 meses.</t>
      </text>
    </comment>
    <comment authorId="0" ref="Z18">
      <text>
        <t xml:space="preserve">Depreciación del mes = tasa diaria × días del mes dentro del período de uso. Incluye primer día disponible y excluye fin de vida y fecha de baja. No depende del corte del Resumen; es el calendario completo de 60 meses.</t>
      </text>
    </comment>
    <comment authorId="0" ref="BF17">
      <text>
        <t xml:space="preserve">Depreciación del mes = tasa diaria × días del mes dentro del período de uso. Incluye primer día disponible y excluye fin de vida y fecha de baja. No depende del corte del Resumen; es el calendario completo de 60 meses.</t>
      </text>
    </comment>
    <comment authorId="0" ref="AA18">
      <text>
        <t xml:space="preserve">Depreciación del mes = tasa diaria × días del mes dentro del período de uso. Incluye primer día disponible y excluye fin de vida y fecha de baja. No depende del corte del Resumen; es el calendario completo de 60 meses.</t>
      </text>
    </comment>
    <comment authorId="0" ref="BG17">
      <text>
        <t xml:space="preserve">Depreciación del mes = tasa diaria × días del mes dentro del período de uso. Incluye primer día disponible y excluye fin de vida y fecha de baja. No depende del corte del Resumen; es el calendario completo de 60 meses.</t>
      </text>
    </comment>
    <comment authorId="0" ref="AB18">
      <text>
        <t xml:space="preserve">Depreciación del mes = tasa diaria × días del mes dentro del período de uso. Incluye primer día disponible y excluye fin de vida y fecha de baja. No depende del corte del Resumen; es el calendario completo de 60 meses.</t>
      </text>
    </comment>
    <comment authorId="0" ref="BH17">
      <text>
        <t xml:space="preserve">Depreciación del mes = tasa diaria × días del mes dentro del período de uso. Incluye primer día disponible y excluye fin de vida y fecha de baja. No depende del corte del Resumen; es el calendario completo de 60 meses.</t>
      </text>
    </comment>
    <comment authorId="0" ref="AC18">
      <text>
        <t xml:space="preserve">Depreciación del mes = tasa diaria × días del mes dentro del período de uso. Incluye primer día disponible y excluye fin de vida y fecha de baja. No depende del corte del Resumen; es el calendario completo de 60 meses.</t>
      </text>
    </comment>
    <comment authorId="0" ref="BI17">
      <text>
        <t xml:space="preserve">Depreciación del mes = tasa diaria × días del mes dentro del período de uso. Incluye primer día disponible y excluye fin de vida y fecha de baja. No depende del corte del Resumen; es el calendario completo de 60 meses.</t>
      </text>
    </comment>
    <comment authorId="0" ref="AD18">
      <text>
        <t xml:space="preserve">Depreciación del mes = tasa diaria × días del mes dentro del período de uso. Incluye primer día disponible y excluye fin de vida y fecha de baja. No depende del corte del Resumen; es el calendario completo de 60 meses.</t>
      </text>
    </comment>
    <comment authorId="0" ref="BJ17">
      <text>
        <t xml:space="preserve">Depreciación del mes = tasa diaria × días del mes dentro del período de uso. Incluye primer día disponible y excluye fin de vida y fecha de baja. No depende del corte del Resumen; es el calendario completo de 60 meses.</t>
      </text>
    </comment>
    <comment authorId="0" ref="AE18">
      <text>
        <t xml:space="preserve">Depreciación del mes = tasa diaria × días del mes dentro del período de uso. Incluye primer día disponible y excluye fin de vida y fecha de baja. No depende del corte del Resumen; es el calendario completo de 60 meses.</t>
      </text>
    </comment>
    <comment authorId="0" ref="BK17">
      <text>
        <t xml:space="preserve">Depreciación del mes = tasa diaria × días del mes dentro del período de uso. Incluye primer día disponible y excluye fin de vida y fecha de baja. No depende del corte del Resumen; es el calendario completo de 60 meses.</t>
      </text>
    </comment>
    <comment authorId="0" ref="AF18">
      <text>
        <t xml:space="preserve">Depreciación del mes = tasa diaria × días del mes dentro del período de uso. Incluye primer día disponible y excluye fin de vida y fecha de baja. No depende del corte del Resumen; es el calendario completo de 60 meses.</t>
      </text>
    </comment>
    <comment authorId="0" ref="BL17">
      <text>
        <t xml:space="preserve">Depreciación del mes = tasa diaria × días del mes dentro del período de uso. Incluye primer día disponible y excluye fin de vida y fecha de baja. No depende del corte del Resumen; es el calendario completo de 60 meses.</t>
      </text>
    </comment>
    <comment authorId="0" ref="AG18">
      <text>
        <t xml:space="preserve">Depreciación del mes = tasa diaria × días del mes dentro del período de uso. Incluye primer día disponible y excluye fin de vida y fecha de baja. No depende del corte del Resumen; es el calendario completo de 60 meses.</t>
      </text>
    </comment>
    <comment authorId="0" ref="AH18">
      <text>
        <t xml:space="preserve">Depreciación del mes = tasa diaria × días del mes dentro del período de uso. Incluye primer día disponible y excluye fin de vida y fecha de baja. No depende del corte del Resumen; es el calendario completo de 60 meses.</t>
      </text>
    </comment>
    <comment authorId="0" ref="AI18">
      <text>
        <t xml:space="preserve">Depreciación del mes = tasa diaria × días del mes dentro del período de uso. Incluye primer día disponible y excluye fin de vida y fecha de baja. No depende del corte del Resumen; es el calendario completo de 60 meses.</t>
      </text>
    </comment>
    <comment authorId="0" ref="AJ18">
      <text>
        <t xml:space="preserve">Depreciación del mes = tasa diaria × días del mes dentro del período de uso. Incluye primer día disponible y excluye fin de vida y fecha de baja. No depende del corte del Resumen; es el calendario completo de 60 meses.</t>
      </text>
    </comment>
    <comment authorId="0" ref="E19">
      <text>
        <t xml:space="preserve">Depreciación del mes = tasa diaria × días del mes dentro del período de uso. Incluye primer día disponible y excluye fin de vida y fecha de baja. No depende del corte del Resumen; es el calendario completo de 60 meses.</t>
      </text>
    </comment>
    <comment authorId="0" ref="AK18">
      <text>
        <t xml:space="preserve">Depreciación del mes = tasa diaria × días del mes dentro del período de uso. Incluye primer día disponible y excluye fin de vida y fecha de baja. No depende del corte del Resumen; es el calendario completo de 60 meses.</t>
      </text>
    </comment>
    <comment authorId="0" ref="F19">
      <text>
        <t xml:space="preserve">Depreciación del mes = tasa diaria × días del mes dentro del período de uso. Incluye primer día disponible y excluye fin de vida y fecha de baja. No depende del corte del Resumen; es el calendario completo de 60 meses.</t>
      </text>
    </comment>
    <comment authorId="0" ref="AL18">
      <text>
        <t xml:space="preserve">Depreciación del mes = tasa diaria × días del mes dentro del período de uso. Incluye primer día disponible y excluye fin de vida y fecha de baja. No depende del corte del Resumen; es el calendario completo de 60 meses.</t>
      </text>
    </comment>
    <comment authorId="0" ref="G19">
      <text>
        <t xml:space="preserve">Depreciación del mes = tasa diaria × días del mes dentro del período de uso. Incluye primer día disponible y excluye fin de vida y fecha de baja. No depende del corte del Resumen; es el calendario completo de 60 meses.</t>
      </text>
    </comment>
    <comment authorId="0" ref="AM18">
      <text>
        <t xml:space="preserve">Depreciación del mes = tasa diaria × días del mes dentro del período de uso. Incluye primer día disponible y excluye fin de vida y fecha de baja. No depende del corte del Resumen; es el calendario completo de 60 meses.</t>
      </text>
    </comment>
    <comment authorId="0" ref="H19">
      <text>
        <t xml:space="preserve">Depreciación del mes = tasa diaria × días del mes dentro del período de uso. Incluye primer día disponible y excluye fin de vida y fecha de baja. No depende del corte del Resumen; es el calendario completo de 60 meses.</t>
      </text>
    </comment>
    <comment authorId="0" ref="AN18">
      <text>
        <t xml:space="preserve">Depreciación del mes = tasa diaria × días del mes dentro del período de uso. Incluye primer día disponible y excluye fin de vida y fecha de baja. No depende del corte del Resumen; es el calendario completo de 60 meses.</t>
      </text>
    </comment>
    <comment authorId="0" ref="I19">
      <text>
        <t xml:space="preserve">Depreciación del mes = tasa diaria × días del mes dentro del período de uso. Incluye primer día disponible y excluye fin de vida y fecha de baja. No depende del corte del Resumen; es el calendario completo de 60 meses.</t>
      </text>
    </comment>
    <comment authorId="0" ref="AO18">
      <text>
        <t xml:space="preserve">Depreciación del mes = tasa diaria × días del mes dentro del período de uso. Incluye primer día disponible y excluye fin de vida y fecha de baja. No depende del corte del Resumen; es el calendario completo de 60 meses.</t>
      </text>
    </comment>
    <comment authorId="0" ref="J19">
      <text>
        <t xml:space="preserve">Depreciación del mes = tasa diaria × días del mes dentro del período de uso. Incluye primer día disponible y excluye fin de vida y fecha de baja. No depende del corte del Resumen; es el calendario completo de 60 meses.</t>
      </text>
    </comment>
    <comment authorId="0" ref="AP18">
      <text>
        <t xml:space="preserve">Depreciación del mes = tasa diaria × días del mes dentro del período de uso. Incluye primer día disponible y excluye fin de vida y fecha de baja. No depende del corte del Resumen; es el calendario completo de 60 meses.</t>
      </text>
    </comment>
    <comment authorId="0" ref="K19">
      <text>
        <t xml:space="preserve">Depreciación del mes = tasa diaria × días del mes dentro del período de uso. Incluye primer día disponible y excluye fin de vida y fecha de baja. No depende del corte del Resumen; es el calendario completo de 60 meses.</t>
      </text>
    </comment>
    <comment authorId="0" ref="AQ18">
      <text>
        <t xml:space="preserve">Depreciación del mes = tasa diaria × días del mes dentro del período de uso. Incluye primer día disponible y excluye fin de vida y fecha de baja. No depende del corte del Resumen; es el calendario completo de 60 meses.</t>
      </text>
    </comment>
    <comment authorId="0" ref="L19">
      <text>
        <t xml:space="preserve">Depreciación del mes = tasa diaria × días del mes dentro del período de uso. Incluye primer día disponible y excluye fin de vida y fecha de baja. No depende del corte del Resumen; es el calendario completo de 60 meses.</t>
      </text>
    </comment>
    <comment authorId="0" ref="AR18">
      <text>
        <t xml:space="preserve">Depreciación del mes = tasa diaria × días del mes dentro del período de uso. Incluye primer día disponible y excluye fin de vida y fecha de baja. No depende del corte del Resumen; es el calendario completo de 60 meses.</t>
      </text>
    </comment>
    <comment authorId="0" ref="M19">
      <text>
        <t xml:space="preserve">Depreciación del mes = tasa diaria × días del mes dentro del período de uso. Incluye primer día disponible y excluye fin de vida y fecha de baja. No depende del corte del Resumen; es el calendario completo de 60 meses.</t>
      </text>
    </comment>
    <comment authorId="0" ref="AS18">
      <text>
        <t xml:space="preserve">Depreciación del mes = tasa diaria × días del mes dentro del período de uso. Incluye primer día disponible y excluye fin de vida y fecha de baja. No depende del corte del Resumen; es el calendario completo de 60 meses.</t>
      </text>
    </comment>
    <comment authorId="0" ref="N19">
      <text>
        <t xml:space="preserve">Depreciación del mes = tasa diaria × días del mes dentro del período de uso. Incluye primer día disponible y excluye fin de vida y fecha de baja. No depende del corte del Resumen; es el calendario completo de 60 meses.</t>
      </text>
    </comment>
    <comment authorId="0" ref="AT18">
      <text>
        <t xml:space="preserve">Depreciación del mes = tasa diaria × días del mes dentro del período de uso. Incluye primer día disponible y excluye fin de vida y fecha de baja. No depende del corte del Resumen; es el calendario completo de 60 meses.</t>
      </text>
    </comment>
    <comment authorId="0" ref="O19">
      <text>
        <t xml:space="preserve">Depreciación del mes = tasa diaria × días del mes dentro del período de uso. Incluye primer día disponible y excluye fin de vida y fecha de baja. No depende del corte del Resumen; es el calendario completo de 60 meses.</t>
      </text>
    </comment>
    <comment authorId="0" ref="AU18">
      <text>
        <t xml:space="preserve">Depreciación del mes = tasa diaria × días del mes dentro del período de uso. Incluye primer día disponible y excluye fin de vida y fecha de baja. No depende del corte del Resumen; es el calendario completo de 60 meses.</t>
      </text>
    </comment>
    <comment authorId="0" ref="P19">
      <text>
        <t xml:space="preserve">Depreciación del mes = tasa diaria × días del mes dentro del período de uso. Incluye primer día disponible y excluye fin de vida y fecha de baja. No depende del corte del Resumen; es el calendario completo de 60 meses.</t>
      </text>
    </comment>
    <comment authorId="0" ref="AV18">
      <text>
        <t xml:space="preserve">Depreciación del mes = tasa diaria × días del mes dentro del período de uso. Incluye primer día disponible y excluye fin de vida y fecha de baja. No depende del corte del Resumen; es el calendario completo de 60 meses.</t>
      </text>
    </comment>
    <comment authorId="0" ref="Q19">
      <text>
        <t xml:space="preserve">Depreciación del mes = tasa diaria × días del mes dentro del período de uso. Incluye primer día disponible y excluye fin de vida y fecha de baja. No depende del corte del Resumen; es el calendario completo de 60 meses.</t>
      </text>
    </comment>
    <comment authorId="0" ref="AW18">
      <text>
        <t xml:space="preserve">Depreciación del mes = tasa diaria × días del mes dentro del período de uso. Incluye primer día disponible y excluye fin de vida y fecha de baja. No depende del corte del Resumen; es el calendario completo de 60 meses.</t>
      </text>
    </comment>
    <comment authorId="0" ref="R19">
      <text>
        <t xml:space="preserve">Depreciación del mes = tasa diaria × días del mes dentro del período de uso. Incluye primer día disponible y excluye fin de vida y fecha de baja. No depende del corte del Resumen; es el calendario completo de 60 meses.</t>
      </text>
    </comment>
    <comment authorId="0" ref="AX18">
      <text>
        <t xml:space="preserve">Depreciación del mes = tasa diaria × días del mes dentro del período de uso. Incluye primer día disponible y excluye fin de vida y fecha de baja. No depende del corte del Resumen; es el calendario completo de 60 meses.</t>
      </text>
    </comment>
    <comment authorId="0" ref="S19">
      <text>
        <t xml:space="preserve">Depreciación del mes = tasa diaria × días del mes dentro del período de uso. Incluye primer día disponible y excluye fin de vida y fecha de baja. No depende del corte del Resumen; es el calendario completo de 60 meses.</t>
      </text>
    </comment>
    <comment authorId="0" ref="AY18">
      <text>
        <t xml:space="preserve">Depreciación del mes = tasa diaria × días del mes dentro del período de uso. Incluye primer día disponible y excluye fin de vida y fecha de baja. No depende del corte del Resumen; es el calendario completo de 60 meses.</t>
      </text>
    </comment>
    <comment authorId="0" ref="T19">
      <text>
        <t xml:space="preserve">Depreciación del mes = tasa diaria × días del mes dentro del período de uso. Incluye primer día disponible y excluye fin de vida y fecha de baja. No depende del corte del Resumen; es el calendario completo de 60 meses.</t>
      </text>
    </comment>
    <comment authorId="0" ref="AZ18">
      <text>
        <t xml:space="preserve">Depreciación del mes = tasa diaria × días del mes dentro del período de uso. Incluye primer día disponible y excluye fin de vida y fecha de baja. No depende del corte del Resumen; es el calendario completo de 60 meses.</t>
      </text>
    </comment>
    <comment authorId="0" ref="U19">
      <text>
        <t xml:space="preserve">Depreciación del mes = tasa diaria × días del mes dentro del período de uso. Incluye primer día disponible y excluye fin de vida y fecha de baja. No depende del corte del Resumen; es el calendario completo de 60 meses.</t>
      </text>
    </comment>
    <comment authorId="0" ref="BA18">
      <text>
        <t xml:space="preserve">Depreciación del mes = tasa diaria × días del mes dentro del período de uso. Incluye primer día disponible y excluye fin de vida y fecha de baja. No depende del corte del Resumen; es el calendario completo de 60 meses.</t>
      </text>
    </comment>
    <comment authorId="0" ref="V19">
      <text>
        <t xml:space="preserve">Depreciación del mes = tasa diaria × días del mes dentro del período de uso. Incluye primer día disponible y excluye fin de vida y fecha de baja. No depende del corte del Resumen; es el calendario completo de 60 meses.</t>
      </text>
    </comment>
    <comment authorId="0" ref="BB18">
      <text>
        <t xml:space="preserve">Depreciación del mes = tasa diaria × días del mes dentro del período de uso. Incluye primer día disponible y excluye fin de vida y fecha de baja. No depende del corte del Resumen; es el calendario completo de 60 meses.</t>
      </text>
    </comment>
    <comment authorId="0" ref="W19">
      <text>
        <t xml:space="preserve">Depreciación del mes = tasa diaria × días del mes dentro del período de uso. Incluye primer día disponible y excluye fin de vida y fecha de baja. No depende del corte del Resumen; es el calendario completo de 60 meses.</t>
      </text>
    </comment>
    <comment authorId="0" ref="BC18">
      <text>
        <t xml:space="preserve">Depreciación del mes = tasa diaria × días del mes dentro del período de uso. Incluye primer día disponible y excluye fin de vida y fecha de baja. No depende del corte del Resumen; es el calendario completo de 60 meses.</t>
      </text>
    </comment>
    <comment authorId="0" ref="X19">
      <text>
        <t xml:space="preserve">Depreciación del mes = tasa diaria × días del mes dentro del período de uso. Incluye primer día disponible y excluye fin de vida y fecha de baja. No depende del corte del Resumen; es el calendario completo de 60 meses.</t>
      </text>
    </comment>
    <comment authorId="0" ref="BD18">
      <text>
        <t xml:space="preserve">Depreciación del mes = tasa diaria × días del mes dentro del período de uso. Incluye primer día disponible y excluye fin de vida y fecha de baja. No depende del corte del Resumen; es el calendario completo de 60 meses.</t>
      </text>
    </comment>
    <comment authorId="0" ref="Y19">
      <text>
        <t xml:space="preserve">Depreciación del mes = tasa diaria × días del mes dentro del período de uso. Incluye primer día disponible y excluye fin de vida y fecha de baja. No depende del corte del Resumen; es el calendario completo de 60 meses.</t>
      </text>
    </comment>
    <comment authorId="0" ref="BE18">
      <text>
        <t xml:space="preserve">Depreciación del mes = tasa diaria × días del mes dentro del período de uso. Incluye primer día disponible y excluye fin de vida y fecha de baja. No depende del corte del Resumen; es el calendario completo de 60 meses.</t>
      </text>
    </comment>
    <comment authorId="0" ref="Z19">
      <text>
        <t xml:space="preserve">Depreciación del mes = tasa diaria × días del mes dentro del período de uso. Incluye primer día disponible y excluye fin de vida y fecha de baja. No depende del corte del Resumen; es el calendario completo de 60 meses.</t>
      </text>
    </comment>
    <comment authorId="0" ref="BF18">
      <text>
        <t xml:space="preserve">Depreciación del mes = tasa diaria × días del mes dentro del período de uso. Incluye primer día disponible y excluye fin de vida y fecha de baja. No depende del corte del Resumen; es el calendario completo de 60 meses.</t>
      </text>
    </comment>
    <comment authorId="0" ref="AA19">
      <text>
        <t xml:space="preserve">Depreciación del mes = tasa diaria × días del mes dentro del período de uso. Incluye primer día disponible y excluye fin de vida y fecha de baja. No depende del corte del Resumen; es el calendario completo de 60 meses.</t>
      </text>
    </comment>
    <comment authorId="0" ref="BG18">
      <text>
        <t xml:space="preserve">Depreciación del mes = tasa diaria × días del mes dentro del período de uso. Incluye primer día disponible y excluye fin de vida y fecha de baja. No depende del corte del Resumen; es el calendario completo de 60 meses.</t>
      </text>
    </comment>
    <comment authorId="0" ref="AB19">
      <text>
        <t xml:space="preserve">Depreciación del mes = tasa diaria × días del mes dentro del período de uso. Incluye primer día disponible y excluye fin de vida y fecha de baja. No depende del corte del Resumen; es el calendario completo de 60 meses.</t>
      </text>
    </comment>
    <comment authorId="0" ref="BH18">
      <text>
        <t xml:space="preserve">Depreciación del mes = tasa diaria × días del mes dentro del período de uso. Incluye primer día disponible y excluye fin de vida y fecha de baja. No depende del corte del Resumen; es el calendario completo de 60 meses.</t>
      </text>
    </comment>
    <comment authorId="0" ref="AC19">
      <text>
        <t xml:space="preserve">Depreciación del mes = tasa diaria × días del mes dentro del período de uso. Incluye primer día disponible y excluye fin de vida y fecha de baja. No depende del corte del Resumen; es el calendario completo de 60 meses.</t>
      </text>
    </comment>
    <comment authorId="0" ref="BI18">
      <text>
        <t xml:space="preserve">Depreciación del mes = tasa diaria × días del mes dentro del período de uso. Incluye primer día disponible y excluye fin de vida y fecha de baja. No depende del corte del Resumen; es el calendario completo de 60 meses.</t>
      </text>
    </comment>
    <comment authorId="0" ref="AD19">
      <text>
        <t xml:space="preserve">Depreciación del mes = tasa diaria × días del mes dentro del período de uso. Incluye primer día disponible y excluye fin de vida y fecha de baja. No depende del corte del Resumen; es el calendario completo de 60 meses.</t>
      </text>
    </comment>
    <comment authorId="0" ref="BJ18">
      <text>
        <t xml:space="preserve">Depreciación del mes = tasa diaria × días del mes dentro del período de uso. Incluye primer día disponible y excluye fin de vida y fecha de baja. No depende del corte del Resumen; es el calendario completo de 60 meses.</t>
      </text>
    </comment>
    <comment authorId="0" ref="AE19">
      <text>
        <t xml:space="preserve">Depreciación del mes = tasa diaria × días del mes dentro del período de uso. Incluye primer día disponible y excluye fin de vida y fecha de baja. No depende del corte del Resumen; es el calendario completo de 60 meses.</t>
      </text>
    </comment>
    <comment authorId="0" ref="BK18">
      <text>
        <t xml:space="preserve">Depreciación del mes = tasa diaria × días del mes dentro del período de uso. Incluye primer día disponible y excluye fin de vida y fecha de baja. No depende del corte del Resumen; es el calendario completo de 60 meses.</t>
      </text>
    </comment>
    <comment authorId="0" ref="AF19">
      <text>
        <t xml:space="preserve">Depreciación del mes = tasa diaria × días del mes dentro del período de uso. Incluye primer día disponible y excluye fin de vida y fecha de baja. No depende del corte del Resumen; es el calendario completo de 60 meses.</t>
      </text>
    </comment>
    <comment authorId="0" ref="BL18">
      <text>
        <t xml:space="preserve">Depreciación del mes = tasa diaria × días del mes dentro del período de uso. Incluye primer día disponible y excluye fin de vida y fecha de baja. No depende del corte del Resumen; es el calendario completo de 60 meses.</t>
      </text>
    </comment>
    <comment authorId="0" ref="AG19">
      <text>
        <t xml:space="preserve">Depreciación del mes = tasa diaria × días del mes dentro del período de uso. Incluye primer día disponible y excluye fin de vida y fecha de baja. No depende del corte del Resumen; es el calendario completo de 60 meses.</t>
      </text>
    </comment>
    <comment authorId="0" ref="AH19">
      <text>
        <t xml:space="preserve">Depreciación del mes = tasa diaria × días del mes dentro del período de uso. Incluye primer día disponible y excluye fin de vida y fecha de baja. No depende del corte del Resumen; es el calendario completo de 60 meses.</t>
      </text>
    </comment>
    <comment authorId="0" ref="AI19">
      <text>
        <t xml:space="preserve">Depreciación del mes = tasa diaria × días del mes dentro del período de uso. Incluye primer día disponible y excluye fin de vida y fecha de baja. No depende del corte del Resumen; es el calendario completo de 60 meses.</t>
      </text>
    </comment>
    <comment authorId="0" ref="AJ19">
      <text>
        <t xml:space="preserve">Depreciación del mes = tasa diaria × días del mes dentro del período de uso. Incluye primer día disponible y excluye fin de vida y fecha de baja. No depende del corte del Resumen; es el calendario completo de 60 meses.</t>
      </text>
    </comment>
    <comment authorId="0" ref="E20">
      <text>
        <t xml:space="preserve">Depreciación del mes = tasa diaria × días del mes dentro del período de uso. Incluye primer día disponible y excluye fin de vida y fecha de baja. No depende del corte del Resumen; es el calendario completo de 60 meses.</t>
      </text>
    </comment>
    <comment authorId="0" ref="AK19">
      <text>
        <t xml:space="preserve">Depreciación del mes = tasa diaria × días del mes dentro del período de uso. Incluye primer día disponible y excluye fin de vida y fecha de baja. No depende del corte del Resumen; es el calendario completo de 60 meses.</t>
      </text>
    </comment>
    <comment authorId="0" ref="F20">
      <text>
        <t xml:space="preserve">Depreciación del mes = tasa diaria × días del mes dentro del período de uso. Incluye primer día disponible y excluye fin de vida y fecha de baja. No depende del corte del Resumen; es el calendario completo de 60 meses.</t>
      </text>
    </comment>
    <comment authorId="0" ref="AL19">
      <text>
        <t xml:space="preserve">Depreciación del mes = tasa diaria × días del mes dentro del período de uso. Incluye primer día disponible y excluye fin de vida y fecha de baja. No depende del corte del Resumen; es el calendario completo de 60 meses.</t>
      </text>
    </comment>
    <comment authorId="0" ref="G20">
      <text>
        <t xml:space="preserve">Depreciación del mes = tasa diaria × días del mes dentro del período de uso. Incluye primer día disponible y excluye fin de vida y fecha de baja. No depende del corte del Resumen; es el calendario completo de 60 meses.</t>
      </text>
    </comment>
    <comment authorId="0" ref="AM19">
      <text>
        <t xml:space="preserve">Depreciación del mes = tasa diaria × días del mes dentro del período de uso. Incluye primer día disponible y excluye fin de vida y fecha de baja. No depende del corte del Resumen; es el calendario completo de 60 meses.</t>
      </text>
    </comment>
    <comment authorId="0" ref="H20">
      <text>
        <t xml:space="preserve">Depreciación del mes = tasa diaria × días del mes dentro del período de uso. Incluye primer día disponible y excluye fin de vida y fecha de baja. No depende del corte del Resumen; es el calendario completo de 60 meses.</t>
      </text>
    </comment>
    <comment authorId="0" ref="AN19">
      <text>
        <t xml:space="preserve">Depreciación del mes = tasa diaria × días del mes dentro del período de uso. Incluye primer día disponible y excluye fin de vida y fecha de baja. No depende del corte del Resumen; es el calendario completo de 60 meses.</t>
      </text>
    </comment>
    <comment authorId="0" ref="I20">
      <text>
        <t xml:space="preserve">Depreciación del mes = tasa diaria × días del mes dentro del período de uso. Incluye primer día disponible y excluye fin de vida y fecha de baja. No depende del corte del Resumen; es el calendario completo de 60 meses.</t>
      </text>
    </comment>
    <comment authorId="0" ref="AO19">
      <text>
        <t xml:space="preserve">Depreciación del mes = tasa diaria × días del mes dentro del período de uso. Incluye primer día disponible y excluye fin de vida y fecha de baja. No depende del corte del Resumen; es el calendario completo de 60 meses.</t>
      </text>
    </comment>
    <comment authorId="0" ref="J20">
      <text>
        <t xml:space="preserve">Depreciación del mes = tasa diaria × días del mes dentro del período de uso. Incluye primer día disponible y excluye fin de vida y fecha de baja. No depende del corte del Resumen; es el calendario completo de 60 meses.</t>
      </text>
    </comment>
    <comment authorId="0" ref="AP19">
      <text>
        <t xml:space="preserve">Depreciación del mes = tasa diaria × días del mes dentro del período de uso. Incluye primer día disponible y excluye fin de vida y fecha de baja. No depende del corte del Resumen; es el calendario completo de 60 meses.</t>
      </text>
    </comment>
    <comment authorId="0" ref="K20">
      <text>
        <t xml:space="preserve">Depreciación del mes = tasa diaria × días del mes dentro del período de uso. Incluye primer día disponible y excluye fin de vida y fecha de baja. No depende del corte del Resumen; es el calendario completo de 60 meses.</t>
      </text>
    </comment>
    <comment authorId="0" ref="AQ19">
      <text>
        <t xml:space="preserve">Depreciación del mes = tasa diaria × días del mes dentro del período de uso. Incluye primer día disponible y excluye fin de vida y fecha de baja. No depende del corte del Resumen; es el calendario completo de 60 meses.</t>
      </text>
    </comment>
    <comment authorId="0" ref="L20">
      <text>
        <t xml:space="preserve">Depreciación del mes = tasa diaria × días del mes dentro del período de uso. Incluye primer día disponible y excluye fin de vida y fecha de baja. No depende del corte del Resumen; es el calendario completo de 60 meses.</t>
      </text>
    </comment>
    <comment authorId="0" ref="AR19">
      <text>
        <t xml:space="preserve">Depreciación del mes = tasa diaria × días del mes dentro del período de uso. Incluye primer día disponible y excluye fin de vida y fecha de baja. No depende del corte del Resumen; es el calendario completo de 60 meses.</t>
      </text>
    </comment>
    <comment authorId="0" ref="M20">
      <text>
        <t xml:space="preserve">Depreciación del mes = tasa diaria × días del mes dentro del período de uso. Incluye primer día disponible y excluye fin de vida y fecha de baja. No depende del corte del Resumen; es el calendario completo de 60 meses.</t>
      </text>
    </comment>
    <comment authorId="0" ref="AS19">
      <text>
        <t xml:space="preserve">Depreciación del mes = tasa diaria × días del mes dentro del período de uso. Incluye primer día disponible y excluye fin de vida y fecha de baja. No depende del corte del Resumen; es el calendario completo de 60 meses.</t>
      </text>
    </comment>
    <comment authorId="0" ref="N20">
      <text>
        <t xml:space="preserve">Depreciación del mes = tasa diaria × días del mes dentro del período de uso. Incluye primer día disponible y excluye fin de vida y fecha de baja. No depende del corte del Resumen; es el calendario completo de 60 meses.</t>
      </text>
    </comment>
    <comment authorId="0" ref="AT19">
      <text>
        <t xml:space="preserve">Depreciación del mes = tasa diaria × días del mes dentro del período de uso. Incluye primer día disponible y excluye fin de vida y fecha de baja. No depende del corte del Resumen; es el calendario completo de 60 meses.</t>
      </text>
    </comment>
    <comment authorId="0" ref="O20">
      <text>
        <t xml:space="preserve">Depreciación del mes = tasa diaria × días del mes dentro del período de uso. Incluye primer día disponible y excluye fin de vida y fecha de baja. No depende del corte del Resumen; es el calendario completo de 60 meses.</t>
      </text>
    </comment>
    <comment authorId="0" ref="AU19">
      <text>
        <t xml:space="preserve">Depreciación del mes = tasa diaria × días del mes dentro del período de uso. Incluye primer día disponible y excluye fin de vida y fecha de baja. No depende del corte del Resumen; es el calendario completo de 60 meses.</t>
      </text>
    </comment>
    <comment authorId="0" ref="P20">
      <text>
        <t xml:space="preserve">Depreciación del mes = tasa diaria × días del mes dentro del período de uso. Incluye primer día disponible y excluye fin de vida y fecha de baja. No depende del corte del Resumen; es el calendario completo de 60 meses.</t>
      </text>
    </comment>
    <comment authorId="0" ref="AV19">
      <text>
        <t xml:space="preserve">Depreciación del mes = tasa diaria × días del mes dentro del período de uso. Incluye primer día disponible y excluye fin de vida y fecha de baja. No depende del corte del Resumen; es el calendario completo de 60 meses.</t>
      </text>
    </comment>
    <comment authorId="0" ref="Q20">
      <text>
        <t xml:space="preserve">Depreciación del mes = tasa diaria × días del mes dentro del período de uso. Incluye primer día disponible y excluye fin de vida y fecha de baja. No depende del corte del Resumen; es el calendario completo de 60 meses.</t>
      </text>
    </comment>
    <comment authorId="0" ref="AW19">
      <text>
        <t xml:space="preserve">Depreciación del mes = tasa diaria × días del mes dentro del período de uso. Incluye primer día disponible y excluye fin de vida y fecha de baja. No depende del corte del Resumen; es el calendario completo de 60 meses.</t>
      </text>
    </comment>
    <comment authorId="0" ref="R20">
      <text>
        <t xml:space="preserve">Depreciación del mes = tasa diaria × días del mes dentro del período de uso. Incluye primer día disponible y excluye fin de vida y fecha de baja. No depende del corte del Resumen; es el calendario completo de 60 meses.</t>
      </text>
    </comment>
    <comment authorId="0" ref="AX19">
      <text>
        <t xml:space="preserve">Depreciación del mes = tasa diaria × días del mes dentro del período de uso. Incluye primer día disponible y excluye fin de vida y fecha de baja. No depende del corte del Resumen; es el calendario completo de 60 meses.</t>
      </text>
    </comment>
    <comment authorId="0" ref="S20">
      <text>
        <t xml:space="preserve">Depreciación del mes = tasa diaria × días del mes dentro del período de uso. Incluye primer día disponible y excluye fin de vida y fecha de baja. No depende del corte del Resumen; es el calendario completo de 60 meses.</t>
      </text>
    </comment>
    <comment authorId="0" ref="AY19">
      <text>
        <t xml:space="preserve">Depreciación del mes = tasa diaria × días del mes dentro del período de uso. Incluye primer día disponible y excluye fin de vida y fecha de baja. No depende del corte del Resumen; es el calendario completo de 60 meses.</t>
      </text>
    </comment>
    <comment authorId="0" ref="T20">
      <text>
        <t xml:space="preserve">Depreciación del mes = tasa diaria × días del mes dentro del período de uso. Incluye primer día disponible y excluye fin de vida y fecha de baja. No depende del corte del Resumen; es el calendario completo de 60 meses.</t>
      </text>
    </comment>
    <comment authorId="0" ref="AZ19">
      <text>
        <t xml:space="preserve">Depreciación del mes = tasa diaria × días del mes dentro del período de uso. Incluye primer día disponible y excluye fin de vida y fecha de baja. No depende del corte del Resumen; es el calendario completo de 60 meses.</t>
      </text>
    </comment>
    <comment authorId="0" ref="U20">
      <text>
        <t xml:space="preserve">Depreciación del mes = tasa diaria × días del mes dentro del período de uso. Incluye primer día disponible y excluye fin de vida y fecha de baja. No depende del corte del Resumen; es el calendario completo de 60 meses.</t>
      </text>
    </comment>
    <comment authorId="0" ref="BA19">
      <text>
        <t xml:space="preserve">Depreciación del mes = tasa diaria × días del mes dentro del período de uso. Incluye primer día disponible y excluye fin de vida y fecha de baja. No depende del corte del Resumen; es el calendario completo de 60 meses.</t>
      </text>
    </comment>
    <comment authorId="0" ref="V20">
      <text>
        <t xml:space="preserve">Depreciación del mes = tasa diaria × días del mes dentro del período de uso. Incluye primer día disponible y excluye fin de vida y fecha de baja. No depende del corte del Resumen; es el calendario completo de 60 meses.</t>
      </text>
    </comment>
    <comment authorId="0" ref="BB19">
      <text>
        <t xml:space="preserve">Depreciación del mes = tasa diaria × días del mes dentro del período de uso. Incluye primer día disponible y excluye fin de vida y fecha de baja. No depende del corte del Resumen; es el calendario completo de 60 meses.</t>
      </text>
    </comment>
    <comment authorId="0" ref="W20">
      <text>
        <t xml:space="preserve">Depreciación del mes = tasa diaria × días del mes dentro del período de uso. Incluye primer día disponible y excluye fin de vida y fecha de baja. No depende del corte del Resumen; es el calendario completo de 60 meses.</t>
      </text>
    </comment>
    <comment authorId="0" ref="BC19">
      <text>
        <t xml:space="preserve">Depreciación del mes = tasa diaria × días del mes dentro del período de uso. Incluye primer día disponible y excluye fin de vida y fecha de baja. No depende del corte del Resumen; es el calendario completo de 60 meses.</t>
      </text>
    </comment>
    <comment authorId="0" ref="X20">
      <text>
        <t xml:space="preserve">Depreciación del mes = tasa diaria × días del mes dentro del período de uso. Incluye primer día disponible y excluye fin de vida y fecha de baja. No depende del corte del Resumen; es el calendario completo de 60 meses.</t>
      </text>
    </comment>
    <comment authorId="0" ref="BD19">
      <text>
        <t xml:space="preserve">Depreciación del mes = tasa diaria × días del mes dentro del período de uso. Incluye primer día disponible y excluye fin de vida y fecha de baja. No depende del corte del Resumen; es el calendario completo de 60 meses.</t>
      </text>
    </comment>
    <comment authorId="0" ref="Y20">
      <text>
        <t xml:space="preserve">Depreciación del mes = tasa diaria × días del mes dentro del período de uso. Incluye primer día disponible y excluye fin de vida y fecha de baja. No depende del corte del Resumen; es el calendario completo de 60 meses.</t>
      </text>
    </comment>
    <comment authorId="0" ref="BE19">
      <text>
        <t xml:space="preserve">Depreciación del mes = tasa diaria × días del mes dentro del período de uso. Incluye primer día disponible y excluye fin de vida y fecha de baja. No depende del corte del Resumen; es el calendario completo de 60 meses.</t>
      </text>
    </comment>
    <comment authorId="0" ref="Z20">
      <text>
        <t xml:space="preserve">Depreciación del mes = tasa diaria × días del mes dentro del período de uso. Incluye primer día disponible y excluye fin de vida y fecha de baja. No depende del corte del Resumen; es el calendario completo de 60 meses.</t>
      </text>
    </comment>
    <comment authorId="0" ref="BF19">
      <text>
        <t xml:space="preserve">Depreciación del mes = tasa diaria × días del mes dentro del período de uso. Incluye primer día disponible y excluye fin de vida y fecha de baja. No depende del corte del Resumen; es el calendario completo de 60 meses.</t>
      </text>
    </comment>
    <comment authorId="0" ref="AA20">
      <text>
        <t xml:space="preserve">Depreciación del mes = tasa diaria × días del mes dentro del período de uso. Incluye primer día disponible y excluye fin de vida y fecha de baja. No depende del corte del Resumen; es el calendario completo de 60 meses.</t>
      </text>
    </comment>
    <comment authorId="0" ref="BG19">
      <text>
        <t xml:space="preserve">Depreciación del mes = tasa diaria × días del mes dentro del período de uso. Incluye primer día disponible y excluye fin de vida y fecha de baja. No depende del corte del Resumen; es el calendario completo de 60 meses.</t>
      </text>
    </comment>
    <comment authorId="0" ref="AB20">
      <text>
        <t xml:space="preserve">Depreciación del mes = tasa diaria × días del mes dentro del período de uso. Incluye primer día disponible y excluye fin de vida y fecha de baja. No depende del corte del Resumen; es el calendario completo de 60 meses.</t>
      </text>
    </comment>
    <comment authorId="0" ref="BH19">
      <text>
        <t xml:space="preserve">Depreciación del mes = tasa diaria × días del mes dentro del período de uso. Incluye primer día disponible y excluye fin de vida y fecha de baja. No depende del corte del Resumen; es el calendario completo de 60 meses.</t>
      </text>
    </comment>
    <comment authorId="0" ref="AC20">
      <text>
        <t xml:space="preserve">Depreciación del mes = tasa diaria × días del mes dentro del período de uso. Incluye primer día disponible y excluye fin de vida y fecha de baja. No depende del corte del Resumen; es el calendario completo de 60 meses.</t>
      </text>
    </comment>
    <comment authorId="0" ref="BI19">
      <text>
        <t xml:space="preserve">Depreciación del mes = tasa diaria × días del mes dentro del período de uso. Incluye primer día disponible y excluye fin de vida y fecha de baja. No depende del corte del Resumen; es el calendario completo de 60 meses.</t>
      </text>
    </comment>
    <comment authorId="0" ref="AD20">
      <text>
        <t xml:space="preserve">Depreciación del mes = tasa diaria × días del mes dentro del período de uso. Incluye primer día disponible y excluye fin de vida y fecha de baja. No depende del corte del Resumen; es el calendario completo de 60 meses.</t>
      </text>
    </comment>
    <comment authorId="0" ref="BJ19">
      <text>
        <t xml:space="preserve">Depreciación del mes = tasa diaria × días del mes dentro del período de uso. Incluye primer día disponible y excluye fin de vida y fecha de baja. No depende del corte del Resumen; es el calendario completo de 60 meses.</t>
      </text>
    </comment>
    <comment authorId="0" ref="AE20">
      <text>
        <t xml:space="preserve">Depreciación del mes = tasa diaria × días del mes dentro del período de uso. Incluye primer día disponible y excluye fin de vida y fecha de baja. No depende del corte del Resumen; es el calendario completo de 60 meses.</t>
      </text>
    </comment>
    <comment authorId="0" ref="BK19">
      <text>
        <t xml:space="preserve">Depreciación del mes = tasa diaria × días del mes dentro del período de uso. Incluye primer día disponible y excluye fin de vida y fecha de baja. No depende del corte del Resumen; es el calendario completo de 60 meses.</t>
      </text>
    </comment>
    <comment authorId="0" ref="AF20">
      <text>
        <t xml:space="preserve">Depreciación del mes = tasa diaria × días del mes dentro del período de uso. Incluye primer día disponible y excluye fin de vida y fecha de baja. No depende del corte del Resumen; es el calendario completo de 60 meses.</t>
      </text>
    </comment>
    <comment authorId="0" ref="BL19">
      <text>
        <t xml:space="preserve">Depreciación del mes = tasa diaria × días del mes dentro del período de uso. Incluye primer día disponible y excluye fin de vida y fecha de baja. No depende del corte del Resumen; es el calendario completo de 60 meses.</t>
      </text>
    </comment>
    <comment authorId="0" ref="AG20">
      <text>
        <t xml:space="preserve">Depreciación del mes = tasa diaria × días del mes dentro del período de uso. Incluye primer día disponible y excluye fin de vida y fecha de baja. No depende del corte del Resumen; es el calendario completo de 60 meses.</t>
      </text>
    </comment>
    <comment authorId="0" ref="AH20">
      <text>
        <t xml:space="preserve">Depreciación del mes = tasa diaria × días del mes dentro del período de uso. Incluye primer día disponible y excluye fin de vida y fecha de baja. No depende del corte del Resumen; es el calendario completo de 60 meses.</t>
      </text>
    </comment>
    <comment authorId="0" ref="AI20">
      <text>
        <t xml:space="preserve">Depreciación del mes = tasa diaria × días del mes dentro del período de uso. Incluye primer día disponible y excluye fin de vida y fecha de baja. No depende del corte del Resumen; es el calendario completo de 60 meses.</t>
      </text>
    </comment>
    <comment authorId="0" ref="AJ20">
      <text>
        <t xml:space="preserve">Depreciación del mes = tasa diaria × días del mes dentro del período de uso. Incluye primer día disponible y excluye fin de vida y fecha de baja. No depende del corte del Resumen; es el calendario completo de 60 meses.</t>
      </text>
    </comment>
    <comment authorId="0" ref="E21">
      <text>
        <t xml:space="preserve">Depreciación del mes = tasa diaria × días del mes dentro del período de uso. Incluye primer día disponible y excluye fin de vida y fecha de baja. No depende del corte del Resumen; es el calendario completo de 60 meses.</t>
      </text>
    </comment>
    <comment authorId="0" ref="AK20">
      <text>
        <t xml:space="preserve">Depreciación del mes = tasa diaria × días del mes dentro del período de uso. Incluye primer día disponible y excluye fin de vida y fecha de baja. No depende del corte del Resumen; es el calendario completo de 60 meses.</t>
      </text>
    </comment>
    <comment authorId="0" ref="F21">
      <text>
        <t xml:space="preserve">Depreciación del mes = tasa diaria × días del mes dentro del período de uso. Incluye primer día disponible y excluye fin de vida y fecha de baja. No depende del corte del Resumen; es el calendario completo de 60 meses.</t>
      </text>
    </comment>
    <comment authorId="0" ref="AL20">
      <text>
        <t xml:space="preserve">Depreciación del mes = tasa diaria × días del mes dentro del período de uso. Incluye primer día disponible y excluye fin de vida y fecha de baja. No depende del corte del Resumen; es el calendario completo de 60 meses.</t>
      </text>
    </comment>
    <comment authorId="0" ref="G21">
      <text>
        <t xml:space="preserve">Depreciación del mes = tasa diaria × días del mes dentro del período de uso. Incluye primer día disponible y excluye fin de vida y fecha de baja. No depende del corte del Resumen; es el calendario completo de 60 meses.</t>
      </text>
    </comment>
    <comment authorId="0" ref="AM20">
      <text>
        <t xml:space="preserve">Depreciación del mes = tasa diaria × días del mes dentro del período de uso. Incluye primer día disponible y excluye fin de vida y fecha de baja. No depende del corte del Resumen; es el calendario completo de 60 meses.</t>
      </text>
    </comment>
    <comment authorId="0" ref="H21">
      <text>
        <t xml:space="preserve">Depreciación del mes = tasa diaria × días del mes dentro del período de uso. Incluye primer día disponible y excluye fin de vida y fecha de baja. No depende del corte del Resumen; es el calendario completo de 60 meses.</t>
      </text>
    </comment>
    <comment authorId="0" ref="AN20">
      <text>
        <t xml:space="preserve">Depreciación del mes = tasa diaria × días del mes dentro del período de uso. Incluye primer día disponible y excluye fin de vida y fecha de baja. No depende del corte del Resumen; es el calendario completo de 60 meses.</t>
      </text>
    </comment>
    <comment authorId="0" ref="I21">
      <text>
        <t xml:space="preserve">Depreciación del mes = tasa diaria × días del mes dentro del período de uso. Incluye primer día disponible y excluye fin de vida y fecha de baja. No depende del corte del Resumen; es el calendario completo de 60 meses.</t>
      </text>
    </comment>
    <comment authorId="0" ref="AO20">
      <text>
        <t xml:space="preserve">Depreciación del mes = tasa diaria × días del mes dentro del período de uso. Incluye primer día disponible y excluye fin de vida y fecha de baja. No depende del corte del Resumen; es el calendario completo de 60 meses.</t>
      </text>
    </comment>
    <comment authorId="0" ref="J21">
      <text>
        <t xml:space="preserve">Depreciación del mes = tasa diaria × días del mes dentro del período de uso. Incluye primer día disponible y excluye fin de vida y fecha de baja. No depende del corte del Resumen; es el calendario completo de 60 meses.</t>
      </text>
    </comment>
    <comment authorId="0" ref="AP20">
      <text>
        <t xml:space="preserve">Depreciación del mes = tasa diaria × días del mes dentro del período de uso. Incluye primer día disponible y excluye fin de vida y fecha de baja. No depende del corte del Resumen; es el calendario completo de 60 meses.</t>
      </text>
    </comment>
    <comment authorId="0" ref="K21">
      <text>
        <t xml:space="preserve">Depreciación del mes = tasa diaria × días del mes dentro del período de uso. Incluye primer día disponible y excluye fin de vida y fecha de baja. No depende del corte del Resumen; es el calendario completo de 60 meses.</t>
      </text>
    </comment>
    <comment authorId="0" ref="AQ20">
      <text>
        <t xml:space="preserve">Depreciación del mes = tasa diaria × días del mes dentro del período de uso. Incluye primer día disponible y excluye fin de vida y fecha de baja. No depende del corte del Resumen; es el calendario completo de 60 meses.</t>
      </text>
    </comment>
    <comment authorId="0" ref="L21">
      <text>
        <t xml:space="preserve">Depreciación del mes = tasa diaria × días del mes dentro del período de uso. Incluye primer día disponible y excluye fin de vida y fecha de baja. No depende del corte del Resumen; es el calendario completo de 60 meses.</t>
      </text>
    </comment>
    <comment authorId="0" ref="AR20">
      <text>
        <t xml:space="preserve">Depreciación del mes = tasa diaria × días del mes dentro del período de uso. Incluye primer día disponible y excluye fin de vida y fecha de baja. No depende del corte del Resumen; es el calendario completo de 60 meses.</t>
      </text>
    </comment>
    <comment authorId="0" ref="M21">
      <text>
        <t xml:space="preserve">Depreciación del mes = tasa diaria × días del mes dentro del período de uso. Incluye primer día disponible y excluye fin de vida y fecha de baja. No depende del corte del Resumen; es el calendario completo de 60 meses.</t>
      </text>
    </comment>
    <comment authorId="0" ref="AS20">
      <text>
        <t xml:space="preserve">Depreciación del mes = tasa diaria × días del mes dentro del período de uso. Incluye primer día disponible y excluye fin de vida y fecha de baja. No depende del corte del Resumen; es el calendario completo de 60 meses.</t>
      </text>
    </comment>
    <comment authorId="0" ref="N21">
      <text>
        <t xml:space="preserve">Depreciación del mes = tasa diaria × días del mes dentro del período de uso. Incluye primer día disponible y excluye fin de vida y fecha de baja. No depende del corte del Resumen; es el calendario completo de 60 meses.</t>
      </text>
    </comment>
    <comment authorId="0" ref="AT20">
      <text>
        <t xml:space="preserve">Depreciación del mes = tasa diaria × días del mes dentro del período de uso. Incluye primer día disponible y excluye fin de vida y fecha de baja. No depende del corte del Resumen; es el calendario completo de 60 meses.</t>
      </text>
    </comment>
    <comment authorId="0" ref="O21">
      <text>
        <t xml:space="preserve">Depreciación del mes = tasa diaria × días del mes dentro del período de uso. Incluye primer día disponible y excluye fin de vida y fecha de baja. No depende del corte del Resumen; es el calendario completo de 60 meses.</t>
      </text>
    </comment>
    <comment authorId="0" ref="AU20">
      <text>
        <t xml:space="preserve">Depreciación del mes = tasa diaria × días del mes dentro del período de uso. Incluye primer día disponible y excluye fin de vida y fecha de baja. No depende del corte del Resumen; es el calendario completo de 60 meses.</t>
      </text>
    </comment>
    <comment authorId="0" ref="P21">
      <text>
        <t xml:space="preserve">Depreciación del mes = tasa diaria × días del mes dentro del período de uso. Incluye primer día disponible y excluye fin de vida y fecha de baja. No depende del corte del Resumen; es el calendario completo de 60 meses.</t>
      </text>
    </comment>
    <comment authorId="0" ref="AV20">
      <text>
        <t xml:space="preserve">Depreciación del mes = tasa diaria × días del mes dentro del período de uso. Incluye primer día disponible y excluye fin de vida y fecha de baja. No depende del corte del Resumen; es el calendario completo de 60 meses.</t>
      </text>
    </comment>
    <comment authorId="0" ref="Q21">
      <text>
        <t xml:space="preserve">Depreciación del mes = tasa diaria × días del mes dentro del período de uso. Incluye primer día disponible y excluye fin de vida y fecha de baja. No depende del corte del Resumen; es el calendario completo de 60 meses.</t>
      </text>
    </comment>
    <comment authorId="0" ref="AW20">
      <text>
        <t xml:space="preserve">Depreciación del mes = tasa diaria × días del mes dentro del período de uso. Incluye primer día disponible y excluye fin de vida y fecha de baja. No depende del corte del Resumen; es el calendario completo de 60 meses.</t>
      </text>
    </comment>
    <comment authorId="0" ref="R21">
      <text>
        <t xml:space="preserve">Depreciación del mes = tasa diaria × días del mes dentro del período de uso. Incluye primer día disponible y excluye fin de vida y fecha de baja. No depende del corte del Resumen; es el calendario completo de 60 meses.</t>
      </text>
    </comment>
    <comment authorId="0" ref="AX20">
      <text>
        <t xml:space="preserve">Depreciación del mes = tasa diaria × días del mes dentro del período de uso. Incluye primer día disponible y excluye fin de vida y fecha de baja. No depende del corte del Resumen; es el calendario completo de 60 meses.</t>
      </text>
    </comment>
    <comment authorId="0" ref="S21">
      <text>
        <t xml:space="preserve">Depreciación del mes = tasa diaria × días del mes dentro del período de uso. Incluye primer día disponible y excluye fin de vida y fecha de baja. No depende del corte del Resumen; es el calendario completo de 60 meses.</t>
      </text>
    </comment>
    <comment authorId="0" ref="AY20">
      <text>
        <t xml:space="preserve">Depreciación del mes = tasa diaria × días del mes dentro del período de uso. Incluye primer día disponible y excluye fin de vida y fecha de baja. No depende del corte del Resumen; es el calendario completo de 60 meses.</t>
      </text>
    </comment>
    <comment authorId="0" ref="T21">
      <text>
        <t xml:space="preserve">Depreciación del mes = tasa diaria × días del mes dentro del período de uso. Incluye primer día disponible y excluye fin de vida y fecha de baja. No depende del corte del Resumen; es el calendario completo de 60 meses.</t>
      </text>
    </comment>
    <comment authorId="0" ref="AZ20">
      <text>
        <t xml:space="preserve">Depreciación del mes = tasa diaria × días del mes dentro del período de uso. Incluye primer día disponible y excluye fin de vida y fecha de baja. No depende del corte del Resumen; es el calendario completo de 60 meses.</t>
      </text>
    </comment>
    <comment authorId="0" ref="U21">
      <text>
        <t xml:space="preserve">Depreciación del mes = tasa diaria × días del mes dentro del período de uso. Incluye primer día disponible y excluye fin de vida y fecha de baja. No depende del corte del Resumen; es el calendario completo de 60 meses.</t>
      </text>
    </comment>
    <comment authorId="0" ref="BA20">
      <text>
        <t xml:space="preserve">Depreciación del mes = tasa diaria × días del mes dentro del período de uso. Incluye primer día disponible y excluye fin de vida y fecha de baja. No depende del corte del Resumen; es el calendario completo de 60 meses.</t>
      </text>
    </comment>
    <comment authorId="0" ref="V21">
      <text>
        <t xml:space="preserve">Depreciación del mes = tasa diaria × días del mes dentro del período de uso. Incluye primer día disponible y excluye fin de vida y fecha de baja. No depende del corte del Resumen; es el calendario completo de 60 meses.</t>
      </text>
    </comment>
    <comment authorId="0" ref="BB20">
      <text>
        <t xml:space="preserve">Depreciación del mes = tasa diaria × días del mes dentro del período de uso. Incluye primer día disponible y excluye fin de vida y fecha de baja. No depende del corte del Resumen; es el calendario completo de 60 meses.</t>
      </text>
    </comment>
    <comment authorId="0" ref="W21">
      <text>
        <t xml:space="preserve">Depreciación del mes = tasa diaria × días del mes dentro del período de uso. Incluye primer día disponible y excluye fin de vida y fecha de baja. No depende del corte del Resumen; es el calendario completo de 60 meses.</t>
      </text>
    </comment>
    <comment authorId="0" ref="BC20">
      <text>
        <t xml:space="preserve">Depreciación del mes = tasa diaria × días del mes dentro del período de uso. Incluye primer día disponible y excluye fin de vida y fecha de baja. No depende del corte del Resumen; es el calendario completo de 60 meses.</t>
      </text>
    </comment>
    <comment authorId="0" ref="X21">
      <text>
        <t xml:space="preserve">Depreciación del mes = tasa diaria × días del mes dentro del período de uso. Incluye primer día disponible y excluye fin de vida y fecha de baja. No depende del corte del Resumen; es el calendario completo de 60 meses.</t>
      </text>
    </comment>
    <comment authorId="0" ref="BD20">
      <text>
        <t xml:space="preserve">Depreciación del mes = tasa diaria × días del mes dentro del período de uso. Incluye primer día disponible y excluye fin de vida y fecha de baja. No depende del corte del Resumen; es el calendario completo de 60 meses.</t>
      </text>
    </comment>
    <comment authorId="0" ref="Y21">
      <text>
        <t xml:space="preserve">Depreciación del mes = tasa diaria × días del mes dentro del período de uso. Incluye primer día disponible y excluye fin de vida y fecha de baja. No depende del corte del Resumen; es el calendario completo de 60 meses.</t>
      </text>
    </comment>
    <comment authorId="0" ref="BE20">
      <text>
        <t xml:space="preserve">Depreciación del mes = tasa diaria × días del mes dentro del período de uso. Incluye primer día disponible y excluye fin de vida y fecha de baja. No depende del corte del Resumen; es el calendario completo de 60 meses.</t>
      </text>
    </comment>
    <comment authorId="0" ref="Z21">
      <text>
        <t xml:space="preserve">Depreciación del mes = tasa diaria × días del mes dentro del período de uso. Incluye primer día disponible y excluye fin de vida y fecha de baja. No depende del corte del Resumen; es el calendario completo de 60 meses.</t>
      </text>
    </comment>
    <comment authorId="0" ref="BF20">
      <text>
        <t xml:space="preserve">Depreciación del mes = tasa diaria × días del mes dentro del período de uso. Incluye primer día disponible y excluye fin de vida y fecha de baja. No depende del corte del Resumen; es el calendario completo de 60 meses.</t>
      </text>
    </comment>
    <comment authorId="0" ref="AA21">
      <text>
        <t xml:space="preserve">Depreciación del mes = tasa diaria × días del mes dentro del período de uso. Incluye primer día disponible y excluye fin de vida y fecha de baja. No depende del corte del Resumen; es el calendario completo de 60 meses.</t>
      </text>
    </comment>
    <comment authorId="0" ref="BG20">
      <text>
        <t xml:space="preserve">Depreciación del mes = tasa diaria × días del mes dentro del período de uso. Incluye primer día disponible y excluye fin de vida y fecha de baja. No depende del corte del Resumen; es el calendario completo de 60 meses.</t>
      </text>
    </comment>
    <comment authorId="0" ref="AB21">
      <text>
        <t xml:space="preserve">Depreciación del mes = tasa diaria × días del mes dentro del período de uso. Incluye primer día disponible y excluye fin de vida y fecha de baja. No depende del corte del Resumen; es el calendario completo de 60 meses.</t>
      </text>
    </comment>
    <comment authorId="0" ref="BH20">
      <text>
        <t xml:space="preserve">Depreciación del mes = tasa diaria × días del mes dentro del período de uso. Incluye primer día disponible y excluye fin de vida y fecha de baja. No depende del corte del Resumen; es el calendario completo de 60 meses.</t>
      </text>
    </comment>
    <comment authorId="0" ref="AC21">
      <text>
        <t xml:space="preserve">Depreciación del mes = tasa diaria × días del mes dentro del período de uso. Incluye primer día disponible y excluye fin de vida y fecha de baja. No depende del corte del Resumen; es el calendario completo de 60 meses.</t>
      </text>
    </comment>
    <comment authorId="0" ref="BI20">
      <text>
        <t xml:space="preserve">Depreciación del mes = tasa diaria × días del mes dentro del período de uso. Incluye primer día disponible y excluye fin de vida y fecha de baja. No depende del corte del Resumen; es el calendario completo de 60 meses.</t>
      </text>
    </comment>
    <comment authorId="0" ref="AD21">
      <text>
        <t xml:space="preserve">Depreciación del mes = tasa diaria × días del mes dentro del período de uso. Incluye primer día disponible y excluye fin de vida y fecha de baja. No depende del corte del Resumen; es el calendario completo de 60 meses.</t>
      </text>
    </comment>
    <comment authorId="0" ref="BJ20">
      <text>
        <t xml:space="preserve">Depreciación del mes = tasa diaria × días del mes dentro del período de uso. Incluye primer día disponible y excluye fin de vida y fecha de baja. No depende del corte del Resumen; es el calendario completo de 60 meses.</t>
      </text>
    </comment>
    <comment authorId="0" ref="AE21">
      <text>
        <t xml:space="preserve">Depreciación del mes = tasa diaria × días del mes dentro del período de uso. Incluye primer día disponible y excluye fin de vida y fecha de baja. No depende del corte del Resumen; es el calendario completo de 60 meses.</t>
      </text>
    </comment>
    <comment authorId="0" ref="BK20">
      <text>
        <t xml:space="preserve">Depreciación del mes = tasa diaria × días del mes dentro del período de uso. Incluye primer día disponible y excluye fin de vida y fecha de baja. No depende del corte del Resumen; es el calendario completo de 60 meses.</t>
      </text>
    </comment>
    <comment authorId="0" ref="AF21">
      <text>
        <t xml:space="preserve">Depreciación del mes = tasa diaria × días del mes dentro del período de uso. Incluye primer día disponible y excluye fin de vida y fecha de baja. No depende del corte del Resumen; es el calendario completo de 60 meses.</t>
      </text>
    </comment>
    <comment authorId="0" ref="BL20">
      <text>
        <t xml:space="preserve">Depreciación del mes = tasa diaria × días del mes dentro del período de uso. Incluye primer día disponible y excluye fin de vida y fecha de baja. No depende del corte del Resumen; es el calendario completo de 60 meses.</t>
      </text>
    </comment>
    <comment authorId="0" ref="AG21">
      <text>
        <t xml:space="preserve">Depreciación del mes = tasa diaria × días del mes dentro del período de uso. Incluye primer día disponible y excluye fin de vida y fecha de baja. No depende del corte del Resumen; es el calendario completo de 60 meses.</t>
      </text>
    </comment>
    <comment authorId="0" ref="AH21">
      <text>
        <t xml:space="preserve">Depreciación del mes = tasa diaria × días del mes dentro del período de uso. Incluye primer día disponible y excluye fin de vida y fecha de baja. No depende del corte del Resumen; es el calendario completo de 60 meses.</t>
      </text>
    </comment>
    <comment authorId="0" ref="AI21">
      <text>
        <t xml:space="preserve">Depreciación del mes = tasa diaria × días del mes dentro del período de uso. Incluye primer día disponible y excluye fin de vida y fecha de baja. No depende del corte del Resumen; es el calendario completo de 60 meses.</t>
      </text>
    </comment>
    <comment authorId="0" ref="AJ21">
      <text>
        <t xml:space="preserve">Depreciación del mes = tasa diaria × días del mes dentro del período de uso. Incluye primer día disponible y excluye fin de vida y fecha de baja. No depende del corte del Resumen; es el calendario completo de 60 meses.</t>
      </text>
    </comment>
    <comment authorId="0" ref="E22">
      <text>
        <t xml:space="preserve">Depreciación del mes = tasa diaria × días del mes dentro del período de uso. Incluye primer día disponible y excluye fin de vida y fecha de baja. No depende del corte del Resumen; es el calendario completo de 60 meses.</t>
      </text>
    </comment>
    <comment authorId="0" ref="AK21">
      <text>
        <t xml:space="preserve">Depreciación del mes = tasa diaria × días del mes dentro del período de uso. Incluye primer día disponible y excluye fin de vida y fecha de baja. No depende del corte del Resumen; es el calendario completo de 60 meses.</t>
      </text>
    </comment>
    <comment authorId="0" ref="F22">
      <text>
        <t xml:space="preserve">Depreciación del mes = tasa diaria × días del mes dentro del período de uso. Incluye primer día disponible y excluye fin de vida y fecha de baja. No depende del corte del Resumen; es el calendario completo de 60 meses.</t>
      </text>
    </comment>
    <comment authorId="0" ref="AL21">
      <text>
        <t xml:space="preserve">Depreciación del mes = tasa diaria × días del mes dentro del período de uso. Incluye primer día disponible y excluye fin de vida y fecha de baja. No depende del corte del Resumen; es el calendario completo de 60 meses.</t>
      </text>
    </comment>
    <comment authorId="0" ref="G22">
      <text>
        <t xml:space="preserve">Depreciación del mes = tasa diaria × días del mes dentro del período de uso. Incluye primer día disponible y excluye fin de vida y fecha de baja. No depende del corte del Resumen; es el calendario completo de 60 meses.</t>
      </text>
    </comment>
    <comment authorId="0" ref="AM21">
      <text>
        <t xml:space="preserve">Depreciación del mes = tasa diaria × días del mes dentro del período de uso. Incluye primer día disponible y excluye fin de vida y fecha de baja. No depende del corte del Resumen; es el calendario completo de 60 meses.</t>
      </text>
    </comment>
    <comment authorId="0" ref="H22">
      <text>
        <t xml:space="preserve">Depreciación del mes = tasa diaria × días del mes dentro del período de uso. Incluye primer día disponible y excluye fin de vida y fecha de baja. No depende del corte del Resumen; es el calendario completo de 60 meses.</t>
      </text>
    </comment>
    <comment authorId="0" ref="AN21">
      <text>
        <t xml:space="preserve">Depreciación del mes = tasa diaria × días del mes dentro del período de uso. Incluye primer día disponible y excluye fin de vida y fecha de baja. No depende del corte del Resumen; es el calendario completo de 60 meses.</t>
      </text>
    </comment>
    <comment authorId="0" ref="I22">
      <text>
        <t xml:space="preserve">Depreciación del mes = tasa diaria × días del mes dentro del período de uso. Incluye primer día disponible y excluye fin de vida y fecha de baja. No depende del corte del Resumen; es el calendario completo de 60 meses.</t>
      </text>
    </comment>
    <comment authorId="0" ref="AO21">
      <text>
        <t xml:space="preserve">Depreciación del mes = tasa diaria × días del mes dentro del período de uso. Incluye primer día disponible y excluye fin de vida y fecha de baja. No depende del corte del Resumen; es el calendario completo de 60 meses.</t>
      </text>
    </comment>
    <comment authorId="0" ref="J22">
      <text>
        <t xml:space="preserve">Depreciación del mes = tasa diaria × días del mes dentro del período de uso. Incluye primer día disponible y excluye fin de vida y fecha de baja. No depende del corte del Resumen; es el calendario completo de 60 meses.</t>
      </text>
    </comment>
    <comment authorId="0" ref="AP21">
      <text>
        <t xml:space="preserve">Depreciación del mes = tasa diaria × días del mes dentro del período de uso. Incluye primer día disponible y excluye fin de vida y fecha de baja. No depende del corte del Resumen; es el calendario completo de 60 meses.</t>
      </text>
    </comment>
    <comment authorId="0" ref="K22">
      <text>
        <t xml:space="preserve">Depreciación del mes = tasa diaria × días del mes dentro del período de uso. Incluye primer día disponible y excluye fin de vida y fecha de baja. No depende del corte del Resumen; es el calendario completo de 60 meses.</t>
      </text>
    </comment>
    <comment authorId="0" ref="AQ21">
      <text>
        <t xml:space="preserve">Depreciación del mes = tasa diaria × días del mes dentro del período de uso. Incluye primer día disponible y excluye fin de vida y fecha de baja. No depende del corte del Resumen; es el calendario completo de 60 meses.</t>
      </text>
    </comment>
    <comment authorId="0" ref="L22">
      <text>
        <t xml:space="preserve">Depreciación del mes = tasa diaria × días del mes dentro del período de uso. Incluye primer día disponible y excluye fin de vida y fecha de baja. No depende del corte del Resumen; es el calendario completo de 60 meses.</t>
      </text>
    </comment>
    <comment authorId="0" ref="AR21">
      <text>
        <t xml:space="preserve">Depreciación del mes = tasa diaria × días del mes dentro del período de uso. Incluye primer día disponible y excluye fin de vida y fecha de baja. No depende del corte del Resumen; es el calendario completo de 60 meses.</t>
      </text>
    </comment>
    <comment authorId="0" ref="M22">
      <text>
        <t xml:space="preserve">Depreciación del mes = tasa diaria × días del mes dentro del período de uso. Incluye primer día disponible y excluye fin de vida y fecha de baja. No depende del corte del Resumen; es el calendario completo de 60 meses.</t>
      </text>
    </comment>
    <comment authorId="0" ref="AS21">
      <text>
        <t xml:space="preserve">Depreciación del mes = tasa diaria × días del mes dentro del período de uso. Incluye primer día disponible y excluye fin de vida y fecha de baja. No depende del corte del Resumen; es el calendario completo de 60 meses.</t>
      </text>
    </comment>
    <comment authorId="0" ref="N22">
      <text>
        <t xml:space="preserve">Depreciación del mes = tasa diaria × días del mes dentro del período de uso. Incluye primer día disponible y excluye fin de vida y fecha de baja. No depende del corte del Resumen; es el calendario completo de 60 meses.</t>
      </text>
    </comment>
    <comment authorId="0" ref="AT21">
      <text>
        <t xml:space="preserve">Depreciación del mes = tasa diaria × días del mes dentro del período de uso. Incluye primer día disponible y excluye fin de vida y fecha de baja. No depende del corte del Resumen; es el calendario completo de 60 meses.</t>
      </text>
    </comment>
    <comment authorId="0" ref="O22">
      <text>
        <t xml:space="preserve">Depreciación del mes = tasa diaria × días del mes dentro del período de uso. Incluye primer día disponible y excluye fin de vida y fecha de baja. No depende del corte del Resumen; es el calendario completo de 60 meses.</t>
      </text>
    </comment>
    <comment authorId="0" ref="AU21">
      <text>
        <t xml:space="preserve">Depreciación del mes = tasa diaria × días del mes dentro del período de uso. Incluye primer día disponible y excluye fin de vida y fecha de baja. No depende del corte del Resumen; es el calendario completo de 60 meses.</t>
      </text>
    </comment>
    <comment authorId="0" ref="P22">
      <text>
        <t xml:space="preserve">Depreciación del mes = tasa diaria × días del mes dentro del período de uso. Incluye primer día disponible y excluye fin de vida y fecha de baja. No depende del corte del Resumen; es el calendario completo de 60 meses.</t>
      </text>
    </comment>
    <comment authorId="0" ref="AV21">
      <text>
        <t xml:space="preserve">Depreciación del mes = tasa diaria × días del mes dentro del período de uso. Incluye primer día disponible y excluye fin de vida y fecha de baja. No depende del corte del Resumen; es el calendario completo de 60 meses.</t>
      </text>
    </comment>
    <comment authorId="0" ref="Q22">
      <text>
        <t xml:space="preserve">Depreciación del mes = tasa diaria × días del mes dentro del período de uso. Incluye primer día disponible y excluye fin de vida y fecha de baja. No depende del corte del Resumen; es el calendario completo de 60 meses.</t>
      </text>
    </comment>
    <comment authorId="0" ref="AW21">
      <text>
        <t xml:space="preserve">Depreciación del mes = tasa diaria × días del mes dentro del período de uso. Incluye primer día disponible y excluye fin de vida y fecha de baja. No depende del corte del Resumen; es el calendario completo de 60 meses.</t>
      </text>
    </comment>
    <comment authorId="0" ref="R22">
      <text>
        <t xml:space="preserve">Depreciación del mes = tasa diaria × días del mes dentro del período de uso. Incluye primer día disponible y excluye fin de vida y fecha de baja. No depende del corte del Resumen; es el calendario completo de 60 meses.</t>
      </text>
    </comment>
    <comment authorId="0" ref="AX21">
      <text>
        <t xml:space="preserve">Depreciación del mes = tasa diaria × días del mes dentro del período de uso. Incluye primer día disponible y excluye fin de vida y fecha de baja. No depende del corte del Resumen; es el calendario completo de 60 meses.</t>
      </text>
    </comment>
    <comment authorId="0" ref="S22">
      <text>
        <t xml:space="preserve">Depreciación del mes = tasa diaria × días del mes dentro del período de uso. Incluye primer día disponible y excluye fin de vida y fecha de baja. No depende del corte del Resumen; es el calendario completo de 60 meses.</t>
      </text>
    </comment>
    <comment authorId="0" ref="AY21">
      <text>
        <t xml:space="preserve">Depreciación del mes = tasa diaria × días del mes dentro del período de uso. Incluye primer día disponible y excluye fin de vida y fecha de baja. No depende del corte del Resumen; es el calendario completo de 60 meses.</t>
      </text>
    </comment>
    <comment authorId="0" ref="T22">
      <text>
        <t xml:space="preserve">Depreciación del mes = tasa diaria × días del mes dentro del período de uso. Incluye primer día disponible y excluye fin de vida y fecha de baja. No depende del corte del Resumen; es el calendario completo de 60 meses.</t>
      </text>
    </comment>
    <comment authorId="0" ref="AZ21">
      <text>
        <t xml:space="preserve">Depreciación del mes = tasa diaria × días del mes dentro del período de uso. Incluye primer día disponible y excluye fin de vida y fecha de baja. No depende del corte del Resumen; es el calendario completo de 60 meses.</t>
      </text>
    </comment>
    <comment authorId="0" ref="U22">
      <text>
        <t xml:space="preserve">Depreciación del mes = tasa diaria × días del mes dentro del período de uso. Incluye primer día disponible y excluye fin de vida y fecha de baja. No depende del corte del Resumen; es el calendario completo de 60 meses.</t>
      </text>
    </comment>
    <comment authorId="0" ref="BA21">
      <text>
        <t xml:space="preserve">Depreciación del mes = tasa diaria × días del mes dentro del período de uso. Incluye primer día disponible y excluye fin de vida y fecha de baja. No depende del corte del Resumen; es el calendario completo de 60 meses.</t>
      </text>
    </comment>
    <comment authorId="0" ref="V22">
      <text>
        <t xml:space="preserve">Depreciación del mes = tasa diaria × días del mes dentro del período de uso. Incluye primer día disponible y excluye fin de vida y fecha de baja. No depende del corte del Resumen; es el calendario completo de 60 meses.</t>
      </text>
    </comment>
    <comment authorId="0" ref="BB21">
      <text>
        <t xml:space="preserve">Depreciación del mes = tasa diaria × días del mes dentro del período de uso. Incluye primer día disponible y excluye fin de vida y fecha de baja. No depende del corte del Resumen; es el calendario completo de 60 meses.</t>
      </text>
    </comment>
    <comment authorId="0" ref="W22">
      <text>
        <t xml:space="preserve">Depreciación del mes = tasa diaria × días del mes dentro del período de uso. Incluye primer día disponible y excluye fin de vida y fecha de baja. No depende del corte del Resumen; es el calendario completo de 60 meses.</t>
      </text>
    </comment>
    <comment authorId="0" ref="BC21">
      <text>
        <t xml:space="preserve">Depreciación del mes = tasa diaria × días del mes dentro del período de uso. Incluye primer día disponible y excluye fin de vida y fecha de baja. No depende del corte del Resumen; es el calendario completo de 60 meses.</t>
      </text>
    </comment>
    <comment authorId="0" ref="X22">
      <text>
        <t xml:space="preserve">Depreciación del mes = tasa diaria × días del mes dentro del período de uso. Incluye primer día disponible y excluye fin de vida y fecha de baja. No depende del corte del Resumen; es el calendario completo de 60 meses.</t>
      </text>
    </comment>
    <comment authorId="0" ref="BD21">
      <text>
        <t xml:space="preserve">Depreciación del mes = tasa diaria × días del mes dentro del período de uso. Incluye primer día disponible y excluye fin de vida y fecha de baja. No depende del corte del Resumen; es el calendario completo de 60 meses.</t>
      </text>
    </comment>
    <comment authorId="0" ref="Y22">
      <text>
        <t xml:space="preserve">Depreciación del mes = tasa diaria × días del mes dentro del período de uso. Incluye primer día disponible y excluye fin de vida y fecha de baja. No depende del corte del Resumen; es el calendario completo de 60 meses.</t>
      </text>
    </comment>
    <comment authorId="0" ref="BE21">
      <text>
        <t xml:space="preserve">Depreciación del mes = tasa diaria × días del mes dentro del período de uso. Incluye primer día disponible y excluye fin de vida y fecha de baja. No depende del corte del Resumen; es el calendario completo de 60 meses.</t>
      </text>
    </comment>
    <comment authorId="0" ref="Z22">
      <text>
        <t xml:space="preserve">Depreciación del mes = tasa diaria × días del mes dentro del período de uso. Incluye primer día disponible y excluye fin de vida y fecha de baja. No depende del corte del Resumen; es el calendario completo de 60 meses.</t>
      </text>
    </comment>
    <comment authorId="0" ref="BF21">
      <text>
        <t xml:space="preserve">Depreciación del mes = tasa diaria × días del mes dentro del período de uso. Incluye primer día disponible y excluye fin de vida y fecha de baja. No depende del corte del Resumen; es el calendario completo de 60 meses.</t>
      </text>
    </comment>
    <comment authorId="0" ref="AA22">
      <text>
        <t xml:space="preserve">Depreciación del mes = tasa diaria × días del mes dentro del período de uso. Incluye primer día disponible y excluye fin de vida y fecha de baja. No depende del corte del Resumen; es el calendario completo de 60 meses.</t>
      </text>
    </comment>
    <comment authorId="0" ref="BG21">
      <text>
        <t xml:space="preserve">Depreciación del mes = tasa diaria × días del mes dentro del período de uso. Incluye primer día disponible y excluye fin de vida y fecha de baja. No depende del corte del Resumen; es el calendario completo de 60 meses.</t>
      </text>
    </comment>
    <comment authorId="0" ref="AB22">
      <text>
        <t xml:space="preserve">Depreciación del mes = tasa diaria × días del mes dentro del período de uso. Incluye primer día disponible y excluye fin de vida y fecha de baja. No depende del corte del Resumen; es el calendario completo de 60 meses.</t>
      </text>
    </comment>
    <comment authorId="0" ref="BH21">
      <text>
        <t xml:space="preserve">Depreciación del mes = tasa diaria × días del mes dentro del período de uso. Incluye primer día disponible y excluye fin de vida y fecha de baja. No depende del corte del Resumen; es el calendario completo de 60 meses.</t>
      </text>
    </comment>
    <comment authorId="0" ref="AC22">
      <text>
        <t xml:space="preserve">Depreciación del mes = tasa diaria × días del mes dentro del período de uso. Incluye primer día disponible y excluye fin de vida y fecha de baja. No depende del corte del Resumen; es el calendario completo de 60 meses.</t>
      </text>
    </comment>
    <comment authorId="0" ref="BI21">
      <text>
        <t xml:space="preserve">Depreciación del mes = tasa diaria × días del mes dentro del período de uso. Incluye primer día disponible y excluye fin de vida y fecha de baja. No depende del corte del Resumen; es el calendario completo de 60 meses.</t>
      </text>
    </comment>
    <comment authorId="0" ref="AD22">
      <text>
        <t xml:space="preserve">Depreciación del mes = tasa diaria × días del mes dentro del período de uso. Incluye primer día disponible y excluye fin de vida y fecha de baja. No depende del corte del Resumen; es el calendario completo de 60 meses.</t>
      </text>
    </comment>
    <comment authorId="0" ref="BJ21">
      <text>
        <t xml:space="preserve">Depreciación del mes = tasa diaria × días del mes dentro del período de uso. Incluye primer día disponible y excluye fin de vida y fecha de baja. No depende del corte del Resumen; es el calendario completo de 60 meses.</t>
      </text>
    </comment>
    <comment authorId="0" ref="AE22">
      <text>
        <t xml:space="preserve">Depreciación del mes = tasa diaria × días del mes dentro del período de uso. Incluye primer día disponible y excluye fin de vida y fecha de baja. No depende del corte del Resumen; es el calendario completo de 60 meses.</t>
      </text>
    </comment>
    <comment authorId="0" ref="BK21">
      <text>
        <t xml:space="preserve">Depreciación del mes = tasa diaria × días del mes dentro del período de uso. Incluye primer día disponible y excluye fin de vida y fecha de baja. No depende del corte del Resumen; es el calendario completo de 60 meses.</t>
      </text>
    </comment>
    <comment authorId="0" ref="AF22">
      <text>
        <t xml:space="preserve">Depreciación del mes = tasa diaria × días del mes dentro del período de uso. Incluye primer día disponible y excluye fin de vida y fecha de baja. No depende del corte del Resumen; es el calendario completo de 60 meses.</t>
      </text>
    </comment>
    <comment authorId="0" ref="BL21">
      <text>
        <t xml:space="preserve">Depreciación del mes = tasa diaria × días del mes dentro del período de uso. Incluye primer día disponible y excluye fin de vida y fecha de baja. No depende del corte del Resumen; es el calendario completo de 60 meses.</t>
      </text>
    </comment>
    <comment authorId="0" ref="AG22">
      <text>
        <t xml:space="preserve">Depreciación del mes = tasa diaria × días del mes dentro del período de uso. Incluye primer día disponible y excluye fin de vida y fecha de baja. No depende del corte del Resumen; es el calendario completo de 60 meses.</t>
      </text>
    </comment>
    <comment authorId="0" ref="AH22">
      <text>
        <t xml:space="preserve">Depreciación del mes = tasa diaria × días del mes dentro del período de uso. Incluye primer día disponible y excluye fin de vida y fecha de baja. No depende del corte del Resumen; es el calendario completo de 60 meses.</t>
      </text>
    </comment>
    <comment authorId="0" ref="AI22">
      <text>
        <t xml:space="preserve">Depreciación del mes = tasa diaria × días del mes dentro del período de uso. Incluye primer día disponible y excluye fin de vida y fecha de baja. No depende del corte del Resumen; es el calendario completo de 60 meses.</t>
      </text>
    </comment>
    <comment authorId="0" ref="AJ22">
      <text>
        <t xml:space="preserve">Depreciación del mes = tasa diaria × días del mes dentro del período de uso. Incluye primer día disponible y excluye fin de vida y fecha de baja. No depende del corte del Resumen; es el calendario completo de 60 meses.</t>
      </text>
    </comment>
    <comment authorId="0" ref="E23">
      <text>
        <t xml:space="preserve">Depreciación del mes = tasa diaria × días del mes dentro del período de uso. Incluye primer día disponible y excluye fin de vida y fecha de baja. No depende del corte del Resumen; es el calendario completo de 60 meses.</t>
      </text>
    </comment>
    <comment authorId="0" ref="AK22">
      <text>
        <t xml:space="preserve">Depreciación del mes = tasa diaria × días del mes dentro del período de uso. Incluye primer día disponible y excluye fin de vida y fecha de baja. No depende del corte del Resumen; es el calendario completo de 60 meses.</t>
      </text>
    </comment>
    <comment authorId="0" ref="F23">
      <text>
        <t xml:space="preserve">Depreciación del mes = tasa diaria × días del mes dentro del período de uso. Incluye primer día disponible y excluye fin de vida y fecha de baja. No depende del corte del Resumen; es el calendario completo de 60 meses.</t>
      </text>
    </comment>
    <comment authorId="0" ref="AL22">
      <text>
        <t xml:space="preserve">Depreciación del mes = tasa diaria × días del mes dentro del período de uso. Incluye primer día disponible y excluye fin de vida y fecha de baja. No depende del corte del Resumen; es el calendario completo de 60 meses.</t>
      </text>
    </comment>
    <comment authorId="0" ref="G23">
      <text>
        <t xml:space="preserve">Depreciación del mes = tasa diaria × días del mes dentro del período de uso. Incluye primer día disponible y excluye fin de vida y fecha de baja. No depende del corte del Resumen; es el calendario completo de 60 meses.</t>
      </text>
    </comment>
    <comment authorId="0" ref="AM22">
      <text>
        <t xml:space="preserve">Depreciación del mes = tasa diaria × días del mes dentro del período de uso. Incluye primer día disponible y excluye fin de vida y fecha de baja. No depende del corte del Resumen; es el calendario completo de 60 meses.</t>
      </text>
    </comment>
    <comment authorId="0" ref="H23">
      <text>
        <t xml:space="preserve">Depreciación del mes = tasa diaria × días del mes dentro del período de uso. Incluye primer día disponible y excluye fin de vida y fecha de baja. No depende del corte del Resumen; es el calendario completo de 60 meses.</t>
      </text>
    </comment>
    <comment authorId="0" ref="AN22">
      <text>
        <t xml:space="preserve">Depreciación del mes = tasa diaria × días del mes dentro del período de uso. Incluye primer día disponible y excluye fin de vida y fecha de baja. No depende del corte del Resumen; es el calendario completo de 60 meses.</t>
      </text>
    </comment>
    <comment authorId="0" ref="I23">
      <text>
        <t xml:space="preserve">Depreciación del mes = tasa diaria × días del mes dentro del período de uso. Incluye primer día disponible y excluye fin de vida y fecha de baja. No depende del corte del Resumen; es el calendario completo de 60 meses.</t>
      </text>
    </comment>
    <comment authorId="0" ref="AO22">
      <text>
        <t xml:space="preserve">Depreciación del mes = tasa diaria × días del mes dentro del período de uso. Incluye primer día disponible y excluye fin de vida y fecha de baja. No depende del corte del Resumen; es el calendario completo de 60 meses.</t>
      </text>
    </comment>
    <comment authorId="0" ref="J23">
      <text>
        <t xml:space="preserve">Depreciación del mes = tasa diaria × días del mes dentro del período de uso. Incluye primer día disponible y excluye fin de vida y fecha de baja. No depende del corte del Resumen; es el calendario completo de 60 meses.</t>
      </text>
    </comment>
    <comment authorId="0" ref="AP22">
      <text>
        <t xml:space="preserve">Depreciación del mes = tasa diaria × días del mes dentro del período de uso. Incluye primer día disponible y excluye fin de vida y fecha de baja. No depende del corte del Resumen; es el calendario completo de 60 meses.</t>
      </text>
    </comment>
    <comment authorId="0" ref="K23">
      <text>
        <t xml:space="preserve">Depreciación del mes = tasa diaria × días del mes dentro del período de uso. Incluye primer día disponible y excluye fin de vida y fecha de baja. No depende del corte del Resumen; es el calendario completo de 60 meses.</t>
      </text>
    </comment>
    <comment authorId="0" ref="AQ22">
      <text>
        <t xml:space="preserve">Depreciación del mes = tasa diaria × días del mes dentro del período de uso. Incluye primer día disponible y excluye fin de vida y fecha de baja. No depende del corte del Resumen; es el calendario completo de 60 meses.</t>
      </text>
    </comment>
    <comment authorId="0" ref="L23">
      <text>
        <t xml:space="preserve">Depreciación del mes = tasa diaria × días del mes dentro del período de uso. Incluye primer día disponible y excluye fin de vida y fecha de baja. No depende del corte del Resumen; es el calendario completo de 60 meses.</t>
      </text>
    </comment>
    <comment authorId="0" ref="AR22">
      <text>
        <t xml:space="preserve">Depreciación del mes = tasa diaria × días del mes dentro del período de uso. Incluye primer día disponible y excluye fin de vida y fecha de baja. No depende del corte del Resumen; es el calendario completo de 60 meses.</t>
      </text>
    </comment>
    <comment authorId="0" ref="M23">
      <text>
        <t xml:space="preserve">Depreciación del mes = tasa diaria × días del mes dentro del período de uso. Incluye primer día disponible y excluye fin de vida y fecha de baja. No depende del corte del Resumen; es el calendario completo de 60 meses.</t>
      </text>
    </comment>
    <comment authorId="0" ref="AS22">
      <text>
        <t xml:space="preserve">Depreciación del mes = tasa diaria × días del mes dentro del período de uso. Incluye primer día disponible y excluye fin de vida y fecha de baja. No depende del corte del Resumen; es el calendario completo de 60 meses.</t>
      </text>
    </comment>
    <comment authorId="0" ref="N23">
      <text>
        <t xml:space="preserve">Depreciación del mes = tasa diaria × días del mes dentro del período de uso. Incluye primer día disponible y excluye fin de vida y fecha de baja. No depende del corte del Resumen; es el calendario completo de 60 meses.</t>
      </text>
    </comment>
    <comment authorId="0" ref="AT22">
      <text>
        <t xml:space="preserve">Depreciación del mes = tasa diaria × días del mes dentro del período de uso. Incluye primer día disponible y excluye fin de vida y fecha de baja. No depende del corte del Resumen; es el calendario completo de 60 meses.</t>
      </text>
    </comment>
    <comment authorId="0" ref="O23">
      <text>
        <t xml:space="preserve">Depreciación del mes = tasa diaria × días del mes dentro del período de uso. Incluye primer día disponible y excluye fin de vida y fecha de baja. No depende del corte del Resumen; es el calendario completo de 60 meses.</t>
      </text>
    </comment>
    <comment authorId="0" ref="AU22">
      <text>
        <t xml:space="preserve">Depreciación del mes = tasa diaria × días del mes dentro del período de uso. Incluye primer día disponible y excluye fin de vida y fecha de baja. No depende del corte del Resumen; es el calendario completo de 60 meses.</t>
      </text>
    </comment>
    <comment authorId="0" ref="P23">
      <text>
        <t xml:space="preserve">Depreciación del mes = tasa diaria × días del mes dentro del período de uso. Incluye primer día disponible y excluye fin de vida y fecha de baja. No depende del corte del Resumen; es el calendario completo de 60 meses.</t>
      </text>
    </comment>
    <comment authorId="0" ref="AV22">
      <text>
        <t xml:space="preserve">Depreciación del mes = tasa diaria × días del mes dentro del período de uso. Incluye primer día disponible y excluye fin de vida y fecha de baja. No depende del corte del Resumen; es el calendario completo de 60 meses.</t>
      </text>
    </comment>
    <comment authorId="0" ref="Q23">
      <text>
        <t xml:space="preserve">Depreciación del mes = tasa diaria × días del mes dentro del período de uso. Incluye primer día disponible y excluye fin de vida y fecha de baja. No depende del corte del Resumen; es el calendario completo de 60 meses.</t>
      </text>
    </comment>
    <comment authorId="0" ref="AW22">
      <text>
        <t xml:space="preserve">Depreciación del mes = tasa diaria × días del mes dentro del período de uso. Incluye primer día disponible y excluye fin de vida y fecha de baja. No depende del corte del Resumen; es el calendario completo de 60 meses.</t>
      </text>
    </comment>
    <comment authorId="0" ref="R23">
      <text>
        <t xml:space="preserve">Depreciación del mes = tasa diaria × días del mes dentro del período de uso. Incluye primer día disponible y excluye fin de vida y fecha de baja. No depende del corte del Resumen; es el calendario completo de 60 meses.</t>
      </text>
    </comment>
    <comment authorId="0" ref="AX22">
      <text>
        <t xml:space="preserve">Depreciación del mes = tasa diaria × días del mes dentro del período de uso. Incluye primer día disponible y excluye fin de vida y fecha de baja. No depende del corte del Resumen; es el calendario completo de 60 meses.</t>
      </text>
    </comment>
    <comment authorId="0" ref="S23">
      <text>
        <t xml:space="preserve">Depreciación del mes = tasa diaria × días del mes dentro del período de uso. Incluye primer día disponible y excluye fin de vida y fecha de baja. No depende del corte del Resumen; es el calendario completo de 60 meses.</t>
      </text>
    </comment>
    <comment authorId="0" ref="AY22">
      <text>
        <t xml:space="preserve">Depreciación del mes = tasa diaria × días del mes dentro del período de uso. Incluye primer día disponible y excluye fin de vida y fecha de baja. No depende del corte del Resumen; es el calendario completo de 60 meses.</t>
      </text>
    </comment>
    <comment authorId="0" ref="T23">
      <text>
        <t xml:space="preserve">Depreciación del mes = tasa diaria × días del mes dentro del período de uso. Incluye primer día disponible y excluye fin de vida y fecha de baja. No depende del corte del Resumen; es el calendario completo de 60 meses.</t>
      </text>
    </comment>
    <comment authorId="0" ref="AZ22">
      <text>
        <t xml:space="preserve">Depreciación del mes = tasa diaria × días del mes dentro del período de uso. Incluye primer día disponible y excluye fin de vida y fecha de baja. No depende del corte del Resumen; es el calendario completo de 60 meses.</t>
      </text>
    </comment>
    <comment authorId="0" ref="U23">
      <text>
        <t xml:space="preserve">Depreciación del mes = tasa diaria × días del mes dentro del período de uso. Incluye primer día disponible y excluye fin de vida y fecha de baja. No depende del corte del Resumen; es el calendario completo de 60 meses.</t>
      </text>
    </comment>
    <comment authorId="0" ref="BA22">
      <text>
        <t xml:space="preserve">Depreciación del mes = tasa diaria × días del mes dentro del período de uso. Incluye primer día disponible y excluye fin de vida y fecha de baja. No depende del corte del Resumen; es el calendario completo de 60 meses.</t>
      </text>
    </comment>
    <comment authorId="0" ref="V23">
      <text>
        <t xml:space="preserve">Depreciación del mes = tasa diaria × días del mes dentro del período de uso. Incluye primer día disponible y excluye fin de vida y fecha de baja. No depende del corte del Resumen; es el calendario completo de 60 meses.</t>
      </text>
    </comment>
    <comment authorId="0" ref="BB22">
      <text>
        <t xml:space="preserve">Depreciación del mes = tasa diaria × días del mes dentro del período de uso. Incluye primer día disponible y excluye fin de vida y fecha de baja. No depende del corte del Resumen; es el calendario completo de 60 meses.</t>
      </text>
    </comment>
    <comment authorId="0" ref="W23">
      <text>
        <t xml:space="preserve">Depreciación del mes = tasa diaria × días del mes dentro del período de uso. Incluye primer día disponible y excluye fin de vida y fecha de baja. No depende del corte del Resumen; es el calendario completo de 60 meses.</t>
      </text>
    </comment>
    <comment authorId="0" ref="BC22">
      <text>
        <t xml:space="preserve">Depreciación del mes = tasa diaria × días del mes dentro del período de uso. Incluye primer día disponible y excluye fin de vida y fecha de baja. No depende del corte del Resumen; es el calendario completo de 60 meses.</t>
      </text>
    </comment>
    <comment authorId="0" ref="X23">
      <text>
        <t xml:space="preserve">Depreciación del mes = tasa diaria × días del mes dentro del período de uso. Incluye primer día disponible y excluye fin de vida y fecha de baja. No depende del corte del Resumen; es el calendario completo de 60 meses.</t>
      </text>
    </comment>
    <comment authorId="0" ref="BD22">
      <text>
        <t xml:space="preserve">Depreciación del mes = tasa diaria × días del mes dentro del período de uso. Incluye primer día disponible y excluye fin de vida y fecha de baja. No depende del corte del Resumen; es el calendario completo de 60 meses.</t>
      </text>
    </comment>
    <comment authorId="0" ref="Y23">
      <text>
        <t xml:space="preserve">Depreciación del mes = tasa diaria × días del mes dentro del período de uso. Incluye primer día disponible y excluye fin de vida y fecha de baja. No depende del corte del Resumen; es el calendario completo de 60 meses.</t>
      </text>
    </comment>
    <comment authorId="0" ref="BE22">
      <text>
        <t xml:space="preserve">Depreciación del mes = tasa diaria × días del mes dentro del período de uso. Incluye primer día disponible y excluye fin de vida y fecha de baja. No depende del corte del Resumen; es el calendario completo de 60 meses.</t>
      </text>
    </comment>
    <comment authorId="0" ref="Z23">
      <text>
        <t xml:space="preserve">Depreciación del mes = tasa diaria × días del mes dentro del período de uso. Incluye primer día disponible y excluye fin de vida y fecha de baja. No depende del corte del Resumen; es el calendario completo de 60 meses.</t>
      </text>
    </comment>
    <comment authorId="0" ref="BF22">
      <text>
        <t xml:space="preserve">Depreciación del mes = tasa diaria × días del mes dentro del período de uso. Incluye primer día disponible y excluye fin de vida y fecha de baja. No depende del corte del Resumen; es el calendario completo de 60 meses.</t>
      </text>
    </comment>
    <comment authorId="0" ref="AA23">
      <text>
        <t xml:space="preserve">Depreciación del mes = tasa diaria × días del mes dentro del período de uso. Incluye primer día disponible y excluye fin de vida y fecha de baja. No depende del corte del Resumen; es el calendario completo de 60 meses.</t>
      </text>
    </comment>
    <comment authorId="0" ref="BG22">
      <text>
        <t xml:space="preserve">Depreciación del mes = tasa diaria × días del mes dentro del período de uso. Incluye primer día disponible y excluye fin de vida y fecha de baja. No depende del corte del Resumen; es el calendario completo de 60 meses.</t>
      </text>
    </comment>
    <comment authorId="0" ref="AB23">
      <text>
        <t xml:space="preserve">Depreciación del mes = tasa diaria × días del mes dentro del período de uso. Incluye primer día disponible y excluye fin de vida y fecha de baja. No depende del corte del Resumen; es el calendario completo de 60 meses.</t>
      </text>
    </comment>
    <comment authorId="0" ref="BH22">
      <text>
        <t xml:space="preserve">Depreciación del mes = tasa diaria × días del mes dentro del período de uso. Incluye primer día disponible y excluye fin de vida y fecha de baja. No depende del corte del Resumen; es el calendario completo de 60 meses.</t>
      </text>
    </comment>
    <comment authorId="0" ref="AC23">
      <text>
        <t xml:space="preserve">Depreciación del mes = tasa diaria × días del mes dentro del período de uso. Incluye primer día disponible y excluye fin de vida y fecha de baja. No depende del corte del Resumen; es el calendario completo de 60 meses.</t>
      </text>
    </comment>
    <comment authorId="0" ref="BI22">
      <text>
        <t xml:space="preserve">Depreciación del mes = tasa diaria × días del mes dentro del período de uso. Incluye primer día disponible y excluye fin de vida y fecha de baja. No depende del corte del Resumen; es el calendario completo de 60 meses.</t>
      </text>
    </comment>
    <comment authorId="0" ref="AD23">
      <text>
        <t xml:space="preserve">Depreciación del mes = tasa diaria × días del mes dentro del período de uso. Incluye primer día disponible y excluye fin de vida y fecha de baja. No depende del corte del Resumen; es el calendario completo de 60 meses.</t>
      </text>
    </comment>
    <comment authorId="0" ref="BJ22">
      <text>
        <t xml:space="preserve">Depreciación del mes = tasa diaria × días del mes dentro del período de uso. Incluye primer día disponible y excluye fin de vida y fecha de baja. No depende del corte del Resumen; es el calendario completo de 60 meses.</t>
      </text>
    </comment>
    <comment authorId="0" ref="AE23">
      <text>
        <t xml:space="preserve">Depreciación del mes = tasa diaria × días del mes dentro del período de uso. Incluye primer día disponible y excluye fin de vida y fecha de baja. No depende del corte del Resumen; es el calendario completo de 60 meses.</t>
      </text>
    </comment>
    <comment authorId="0" ref="BK22">
      <text>
        <t xml:space="preserve">Depreciación del mes = tasa diaria × días del mes dentro del período de uso. Incluye primer día disponible y excluye fin de vida y fecha de baja. No depende del corte del Resumen; es el calendario completo de 60 meses.</t>
      </text>
    </comment>
    <comment authorId="0" ref="AF23">
      <text>
        <t xml:space="preserve">Depreciación del mes = tasa diaria × días del mes dentro del período de uso. Incluye primer día disponible y excluye fin de vida y fecha de baja. No depende del corte del Resumen; es el calendario completo de 60 meses.</t>
      </text>
    </comment>
    <comment authorId="0" ref="BL22">
      <text>
        <t xml:space="preserve">Depreciación del mes = tasa diaria × días del mes dentro del período de uso. Incluye primer día disponible y excluye fin de vida y fecha de baja. No depende del corte del Resumen; es el calendario completo de 60 meses.</t>
      </text>
    </comment>
    <comment authorId="0" ref="AG23">
      <text>
        <t xml:space="preserve">Depreciación del mes = tasa diaria × días del mes dentro del período de uso. Incluye primer día disponible y excluye fin de vida y fecha de baja. No depende del corte del Resumen; es el calendario completo de 60 meses.</t>
      </text>
    </comment>
    <comment authorId="0" ref="AH23">
      <text>
        <t xml:space="preserve">Depreciación del mes = tasa diaria × días del mes dentro del período de uso. Incluye primer día disponible y excluye fin de vida y fecha de baja. No depende del corte del Resumen; es el calendario completo de 60 meses.</t>
      </text>
    </comment>
    <comment authorId="0" ref="AI23">
      <text>
        <t xml:space="preserve">Depreciación del mes = tasa diaria × días del mes dentro del período de uso. Incluye primer día disponible y excluye fin de vida y fecha de baja. No depende del corte del Resumen; es el calendario completo de 60 meses.</t>
      </text>
    </comment>
    <comment authorId="0" ref="AJ23">
      <text>
        <t xml:space="preserve">Depreciación del mes = tasa diaria × días del mes dentro del período de uso. Incluye primer día disponible y excluye fin de vida y fecha de baja. No depende del corte del Resumen; es el calendario completo de 60 meses.</t>
      </text>
    </comment>
    <comment authorId="0" ref="E24">
      <text>
        <t xml:space="preserve">Depreciación del mes = tasa diaria × días del mes dentro del período de uso. Incluye primer día disponible y excluye fin de vida y fecha de baja. No depende del corte del Resumen; es el calendario completo de 60 meses.</t>
      </text>
    </comment>
    <comment authorId="0" ref="AK23">
      <text>
        <t xml:space="preserve">Depreciación del mes = tasa diaria × días del mes dentro del período de uso. Incluye primer día disponible y excluye fin de vida y fecha de baja. No depende del corte del Resumen; es el calendario completo de 60 meses.</t>
      </text>
    </comment>
    <comment authorId="0" ref="F24">
      <text>
        <t xml:space="preserve">Depreciación del mes = tasa diaria × días del mes dentro del período de uso. Incluye primer día disponible y excluye fin de vida y fecha de baja. No depende del corte del Resumen; es el calendario completo de 60 meses.</t>
      </text>
    </comment>
    <comment authorId="0" ref="AL23">
      <text>
        <t xml:space="preserve">Depreciación del mes = tasa diaria × días del mes dentro del período de uso. Incluye primer día disponible y excluye fin de vida y fecha de baja. No depende del corte del Resumen; es el calendario completo de 60 meses.</t>
      </text>
    </comment>
    <comment authorId="0" ref="G24">
      <text>
        <t xml:space="preserve">Depreciación del mes = tasa diaria × días del mes dentro del período de uso. Incluye primer día disponible y excluye fin de vida y fecha de baja. No depende del corte del Resumen; es el calendario completo de 60 meses.</t>
      </text>
    </comment>
    <comment authorId="0" ref="AM23">
      <text>
        <t xml:space="preserve">Depreciación del mes = tasa diaria × días del mes dentro del período de uso. Incluye primer día disponible y excluye fin de vida y fecha de baja. No depende del corte del Resumen; es el calendario completo de 60 meses.</t>
      </text>
    </comment>
    <comment authorId="0" ref="H24">
      <text>
        <t xml:space="preserve">Depreciación del mes = tasa diaria × días del mes dentro del período de uso. Incluye primer día disponible y excluye fin de vida y fecha de baja. No depende del corte del Resumen; es el calendario completo de 60 meses.</t>
      </text>
    </comment>
    <comment authorId="0" ref="AN23">
      <text>
        <t xml:space="preserve">Depreciación del mes = tasa diaria × días del mes dentro del período de uso. Incluye primer día disponible y excluye fin de vida y fecha de baja. No depende del corte del Resumen; es el calendario completo de 60 meses.</t>
      </text>
    </comment>
    <comment authorId="0" ref="I24">
      <text>
        <t xml:space="preserve">Depreciación del mes = tasa diaria × días del mes dentro del período de uso. Incluye primer día disponible y excluye fin de vida y fecha de baja. No depende del corte del Resumen; es el calendario completo de 60 meses.</t>
      </text>
    </comment>
    <comment authorId="0" ref="AO23">
      <text>
        <t xml:space="preserve">Depreciación del mes = tasa diaria × días del mes dentro del período de uso. Incluye primer día disponible y excluye fin de vida y fecha de baja. No depende del corte del Resumen; es el calendario completo de 60 meses.</t>
      </text>
    </comment>
    <comment authorId="0" ref="J24">
      <text>
        <t xml:space="preserve">Depreciación del mes = tasa diaria × días del mes dentro del período de uso. Incluye primer día disponible y excluye fin de vida y fecha de baja. No depende del corte del Resumen; es el calendario completo de 60 meses.</t>
      </text>
    </comment>
    <comment authorId="0" ref="AP23">
      <text>
        <t xml:space="preserve">Depreciación del mes = tasa diaria × días del mes dentro del período de uso. Incluye primer día disponible y excluye fin de vida y fecha de baja. No depende del corte del Resumen; es el calendario completo de 60 meses.</t>
      </text>
    </comment>
    <comment authorId="0" ref="K24">
      <text>
        <t xml:space="preserve">Depreciación del mes = tasa diaria × días del mes dentro del período de uso. Incluye primer día disponible y excluye fin de vida y fecha de baja. No depende del corte del Resumen; es el calendario completo de 60 meses.</t>
      </text>
    </comment>
    <comment authorId="0" ref="AQ23">
      <text>
        <t xml:space="preserve">Depreciación del mes = tasa diaria × días del mes dentro del período de uso. Incluye primer día disponible y excluye fin de vida y fecha de baja. No depende del corte del Resumen; es el calendario completo de 60 meses.</t>
      </text>
    </comment>
    <comment authorId="0" ref="L24">
      <text>
        <t xml:space="preserve">Depreciación del mes = tasa diaria × días del mes dentro del período de uso. Incluye primer día disponible y excluye fin de vida y fecha de baja. No depende del corte del Resumen; es el calendario completo de 60 meses.</t>
      </text>
    </comment>
    <comment authorId="0" ref="AR23">
      <text>
        <t xml:space="preserve">Depreciación del mes = tasa diaria × días del mes dentro del período de uso. Incluye primer día disponible y excluye fin de vida y fecha de baja. No depende del corte del Resumen; es el calendario completo de 60 meses.</t>
      </text>
    </comment>
    <comment authorId="0" ref="M24">
      <text>
        <t xml:space="preserve">Depreciación del mes = tasa diaria × días del mes dentro del período de uso. Incluye primer día disponible y excluye fin de vida y fecha de baja. No depende del corte del Resumen; es el calendario completo de 60 meses.</t>
      </text>
    </comment>
    <comment authorId="0" ref="AS23">
      <text>
        <t xml:space="preserve">Depreciación del mes = tasa diaria × días del mes dentro del período de uso. Incluye primer día disponible y excluye fin de vida y fecha de baja. No depende del corte del Resumen; es el calendario completo de 60 meses.</t>
      </text>
    </comment>
    <comment authorId="0" ref="N24">
      <text>
        <t xml:space="preserve">Depreciación del mes = tasa diaria × días del mes dentro del período de uso. Incluye primer día disponible y excluye fin de vida y fecha de baja. No depende del corte del Resumen; es el calendario completo de 60 meses.</t>
      </text>
    </comment>
    <comment authorId="0" ref="AT23">
      <text>
        <t xml:space="preserve">Depreciación del mes = tasa diaria × días del mes dentro del período de uso. Incluye primer día disponible y excluye fin de vida y fecha de baja. No depende del corte del Resumen; es el calendario completo de 60 meses.</t>
      </text>
    </comment>
    <comment authorId="0" ref="O24">
      <text>
        <t xml:space="preserve">Depreciación del mes = tasa diaria × días del mes dentro del período de uso. Incluye primer día disponible y excluye fin de vida y fecha de baja. No depende del corte del Resumen; es el calendario completo de 60 meses.</t>
      </text>
    </comment>
    <comment authorId="0" ref="AU23">
      <text>
        <t xml:space="preserve">Depreciación del mes = tasa diaria × días del mes dentro del período de uso. Incluye primer día disponible y excluye fin de vida y fecha de baja. No depende del corte del Resumen; es el calendario completo de 60 meses.</t>
      </text>
    </comment>
    <comment authorId="0" ref="P24">
      <text>
        <t xml:space="preserve">Depreciación del mes = tasa diaria × días del mes dentro del período de uso. Incluye primer día disponible y excluye fin de vida y fecha de baja. No depende del corte del Resumen; es el calendario completo de 60 meses.</t>
      </text>
    </comment>
    <comment authorId="0" ref="AV23">
      <text>
        <t xml:space="preserve">Depreciación del mes = tasa diaria × días del mes dentro del período de uso. Incluye primer día disponible y excluye fin de vida y fecha de baja. No depende del corte del Resumen; es el calendario completo de 60 meses.</t>
      </text>
    </comment>
    <comment authorId="0" ref="Q24">
      <text>
        <t xml:space="preserve">Depreciación del mes = tasa diaria × días del mes dentro del período de uso. Incluye primer día disponible y excluye fin de vida y fecha de baja. No depende del corte del Resumen; es el calendario completo de 60 meses.</t>
      </text>
    </comment>
    <comment authorId="0" ref="AW23">
      <text>
        <t xml:space="preserve">Depreciación del mes = tasa diaria × días del mes dentro del período de uso. Incluye primer día disponible y excluye fin de vida y fecha de baja. No depende del corte del Resumen; es el calendario completo de 60 meses.</t>
      </text>
    </comment>
    <comment authorId="0" ref="R24">
      <text>
        <t xml:space="preserve">Depreciación del mes = tasa diaria × días del mes dentro del período de uso. Incluye primer día disponible y excluye fin de vida y fecha de baja. No depende del corte del Resumen; es el calendario completo de 60 meses.</t>
      </text>
    </comment>
    <comment authorId="0" ref="AX23">
      <text>
        <t xml:space="preserve">Depreciación del mes = tasa diaria × días del mes dentro del período de uso. Incluye primer día disponible y excluye fin de vida y fecha de baja. No depende del corte del Resumen; es el calendario completo de 60 meses.</t>
      </text>
    </comment>
    <comment authorId="0" ref="S24">
      <text>
        <t xml:space="preserve">Depreciación del mes = tasa diaria × días del mes dentro del período de uso. Incluye primer día disponible y excluye fin de vida y fecha de baja. No depende del corte del Resumen; es el calendario completo de 60 meses.</t>
      </text>
    </comment>
    <comment authorId="0" ref="AY23">
      <text>
        <t xml:space="preserve">Depreciación del mes = tasa diaria × días del mes dentro del período de uso. Incluye primer día disponible y excluye fin de vida y fecha de baja. No depende del corte del Resumen; es el calendario completo de 60 meses.</t>
      </text>
    </comment>
    <comment authorId="0" ref="T24">
      <text>
        <t xml:space="preserve">Depreciación del mes = tasa diaria × días del mes dentro del período de uso. Incluye primer día disponible y excluye fin de vida y fecha de baja. No depende del corte del Resumen; es el calendario completo de 60 meses.</t>
      </text>
    </comment>
    <comment authorId="0" ref="AZ23">
      <text>
        <t xml:space="preserve">Depreciación del mes = tasa diaria × días del mes dentro del período de uso. Incluye primer día disponible y excluye fin de vida y fecha de baja. No depende del corte del Resumen; es el calendario completo de 60 meses.</t>
      </text>
    </comment>
    <comment authorId="0" ref="U24">
      <text>
        <t xml:space="preserve">Depreciación del mes = tasa diaria × días del mes dentro del período de uso. Incluye primer día disponible y excluye fin de vida y fecha de baja. No depende del corte del Resumen; es el calendario completo de 60 meses.</t>
      </text>
    </comment>
    <comment authorId="0" ref="BA23">
      <text>
        <t xml:space="preserve">Depreciación del mes = tasa diaria × días del mes dentro del período de uso. Incluye primer día disponible y excluye fin de vida y fecha de baja. No depende del corte del Resumen; es el calendario completo de 60 meses.</t>
      </text>
    </comment>
    <comment authorId="0" ref="V24">
      <text>
        <t xml:space="preserve">Depreciación del mes = tasa diaria × días del mes dentro del período de uso. Incluye primer día disponible y excluye fin de vida y fecha de baja. No depende del corte del Resumen; es el calendario completo de 60 meses.</t>
      </text>
    </comment>
    <comment authorId="0" ref="BB23">
      <text>
        <t xml:space="preserve">Depreciación del mes = tasa diaria × días del mes dentro del período de uso. Incluye primer día disponible y excluye fin de vida y fecha de baja. No depende del corte del Resumen; es el calendario completo de 60 meses.</t>
      </text>
    </comment>
    <comment authorId="0" ref="W24">
      <text>
        <t xml:space="preserve">Depreciación del mes = tasa diaria × días del mes dentro del período de uso. Incluye primer día disponible y excluye fin de vida y fecha de baja. No depende del corte del Resumen; es el calendario completo de 60 meses.</t>
      </text>
    </comment>
    <comment authorId="0" ref="BC23">
      <text>
        <t xml:space="preserve">Depreciación del mes = tasa diaria × días del mes dentro del período de uso. Incluye primer día disponible y excluye fin de vida y fecha de baja. No depende del corte del Resumen; es el calendario completo de 60 meses.</t>
      </text>
    </comment>
    <comment authorId="0" ref="X24">
      <text>
        <t xml:space="preserve">Depreciación del mes = tasa diaria × días del mes dentro del período de uso. Incluye primer día disponible y excluye fin de vida y fecha de baja. No depende del corte del Resumen; es el calendario completo de 60 meses.</t>
      </text>
    </comment>
    <comment authorId="0" ref="BD23">
      <text>
        <t xml:space="preserve">Depreciación del mes = tasa diaria × días del mes dentro del período de uso. Incluye primer día disponible y excluye fin de vida y fecha de baja. No depende del corte del Resumen; es el calendario completo de 60 meses.</t>
      </text>
    </comment>
    <comment authorId="0" ref="Y24">
      <text>
        <t xml:space="preserve">Depreciación del mes = tasa diaria × días del mes dentro del período de uso. Incluye primer día disponible y excluye fin de vida y fecha de baja. No depende del corte del Resumen; es el calendario completo de 60 meses.</t>
      </text>
    </comment>
    <comment authorId="0" ref="BE23">
      <text>
        <t xml:space="preserve">Depreciación del mes = tasa diaria × días del mes dentro del período de uso. Incluye primer día disponible y excluye fin de vida y fecha de baja. No depende del corte del Resumen; es el calendario completo de 60 meses.</t>
      </text>
    </comment>
    <comment authorId="0" ref="Z24">
      <text>
        <t xml:space="preserve">Depreciación del mes = tasa diaria × días del mes dentro del período de uso. Incluye primer día disponible y excluye fin de vida y fecha de baja. No depende del corte del Resumen; es el calendario completo de 60 meses.</t>
      </text>
    </comment>
    <comment authorId="0" ref="BF23">
      <text>
        <t xml:space="preserve">Depreciación del mes = tasa diaria × días del mes dentro del período de uso. Incluye primer día disponible y excluye fin de vida y fecha de baja. No depende del corte del Resumen; es el calendario completo de 60 meses.</t>
      </text>
    </comment>
    <comment authorId="0" ref="AA24">
      <text>
        <t xml:space="preserve">Depreciación del mes = tasa diaria × días del mes dentro del período de uso. Incluye primer día disponible y excluye fin de vida y fecha de baja. No depende del corte del Resumen; es el calendario completo de 60 meses.</t>
      </text>
    </comment>
    <comment authorId="0" ref="BG23">
      <text>
        <t xml:space="preserve">Depreciación del mes = tasa diaria × días del mes dentro del período de uso. Incluye primer día disponible y excluye fin de vida y fecha de baja. No depende del corte del Resumen; es el calendario completo de 60 meses.</t>
      </text>
    </comment>
    <comment authorId="0" ref="AB24">
      <text>
        <t xml:space="preserve">Depreciación del mes = tasa diaria × días del mes dentro del período de uso. Incluye primer día disponible y excluye fin de vida y fecha de baja. No depende del corte del Resumen; es el calendario completo de 60 meses.</t>
      </text>
    </comment>
    <comment authorId="0" ref="BH23">
      <text>
        <t xml:space="preserve">Depreciación del mes = tasa diaria × días del mes dentro del período de uso. Incluye primer día disponible y excluye fin de vida y fecha de baja. No depende del corte del Resumen; es el calendario completo de 60 meses.</t>
      </text>
    </comment>
    <comment authorId="0" ref="AC24">
      <text>
        <t xml:space="preserve">Depreciación del mes = tasa diaria × días del mes dentro del período de uso. Incluye primer día disponible y excluye fin de vida y fecha de baja. No depende del corte del Resumen; es el calendario completo de 60 meses.</t>
      </text>
    </comment>
    <comment authorId="0" ref="BI23">
      <text>
        <t xml:space="preserve">Depreciación del mes = tasa diaria × días del mes dentro del período de uso. Incluye primer día disponible y excluye fin de vida y fecha de baja. No depende del corte del Resumen; es el calendario completo de 60 meses.</t>
      </text>
    </comment>
    <comment authorId="0" ref="AD24">
      <text>
        <t xml:space="preserve">Depreciación del mes = tasa diaria × días del mes dentro del período de uso. Incluye primer día disponible y excluye fin de vida y fecha de baja. No depende del corte del Resumen; es el calendario completo de 60 meses.</t>
      </text>
    </comment>
    <comment authorId="0" ref="BJ23">
      <text>
        <t xml:space="preserve">Depreciación del mes = tasa diaria × días del mes dentro del período de uso. Incluye primer día disponible y excluye fin de vida y fecha de baja. No depende del corte del Resumen; es el calendario completo de 60 meses.</t>
      </text>
    </comment>
    <comment authorId="0" ref="AE24">
      <text>
        <t xml:space="preserve">Depreciación del mes = tasa diaria × días del mes dentro del período de uso. Incluye primer día disponible y excluye fin de vida y fecha de baja. No depende del corte del Resumen; es el calendario completo de 60 meses.</t>
      </text>
    </comment>
    <comment authorId="0" ref="BK23">
      <text>
        <t xml:space="preserve">Depreciación del mes = tasa diaria × días del mes dentro del período de uso. Incluye primer día disponible y excluye fin de vida y fecha de baja. No depende del corte del Resumen; es el calendario completo de 60 meses.</t>
      </text>
    </comment>
    <comment authorId="0" ref="AF24">
      <text>
        <t xml:space="preserve">Depreciación del mes = tasa diaria × días del mes dentro del período de uso. Incluye primer día disponible y excluye fin de vida y fecha de baja. No depende del corte del Resumen; es el calendario completo de 60 meses.</t>
      </text>
    </comment>
    <comment authorId="0" ref="BL23">
      <text>
        <t xml:space="preserve">Depreciación del mes = tasa diaria × días del mes dentro del período de uso. Incluye primer día disponible y excluye fin de vida y fecha de baja. No depende del corte del Resumen; es el calendario completo de 60 meses.</t>
      </text>
    </comment>
    <comment authorId="0" ref="AG24">
      <text>
        <t xml:space="preserve">Depreciación del mes = tasa diaria × días del mes dentro del período de uso. Incluye primer día disponible y excluye fin de vida y fecha de baja. No depende del corte del Resumen; es el calendario completo de 60 meses.</t>
      </text>
    </comment>
    <comment authorId="0" ref="AH24">
      <text>
        <t xml:space="preserve">Depreciación del mes = tasa diaria × días del mes dentro del período de uso. Incluye primer día disponible y excluye fin de vida y fecha de baja. No depende del corte del Resumen; es el calendario completo de 60 meses.</t>
      </text>
    </comment>
    <comment authorId="0" ref="AI24">
      <text>
        <t xml:space="preserve">Depreciación del mes = tasa diaria × días del mes dentro del período de uso. Incluye primer día disponible y excluye fin de vida y fecha de baja. No depende del corte del Resumen; es el calendario completo de 60 meses.</t>
      </text>
    </comment>
    <comment authorId="0" ref="AJ24">
      <text>
        <t xml:space="preserve">Depreciación del mes = tasa diaria × días del mes dentro del período de uso. Incluye primer día disponible y excluye fin de vida y fecha de baja. No depende del corte del Resumen; es el calendario completo de 60 meses.</t>
      </text>
    </comment>
    <comment authorId="0" ref="E25">
      <text>
        <t xml:space="preserve">Depreciación del mes = tasa diaria × días del mes dentro del período de uso. Incluye primer día disponible y excluye fin de vida y fecha de baja. No depende del corte del Resumen; es el calendario completo de 60 meses.</t>
      </text>
    </comment>
    <comment authorId="0" ref="AK24">
      <text>
        <t xml:space="preserve">Depreciación del mes = tasa diaria × días del mes dentro del período de uso. Incluye primer día disponible y excluye fin de vida y fecha de baja. No depende del corte del Resumen; es el calendario completo de 60 meses.</t>
      </text>
    </comment>
    <comment authorId="0" ref="F25">
      <text>
        <t xml:space="preserve">Depreciación del mes = tasa diaria × días del mes dentro del período de uso. Incluye primer día disponible y excluye fin de vida y fecha de baja. No depende del corte del Resumen; es el calendario completo de 60 meses.</t>
      </text>
    </comment>
    <comment authorId="0" ref="AL24">
      <text>
        <t xml:space="preserve">Depreciación del mes = tasa diaria × días del mes dentro del período de uso. Incluye primer día disponible y excluye fin de vida y fecha de baja. No depende del corte del Resumen; es el calendario completo de 60 meses.</t>
      </text>
    </comment>
    <comment authorId="0" ref="G25">
      <text>
        <t xml:space="preserve">Depreciación del mes = tasa diaria × días del mes dentro del período de uso. Incluye primer día disponible y excluye fin de vida y fecha de baja. No depende del corte del Resumen; es el calendario completo de 60 meses.</t>
      </text>
    </comment>
    <comment authorId="0" ref="AM24">
      <text>
        <t xml:space="preserve">Depreciación del mes = tasa diaria × días del mes dentro del período de uso. Incluye primer día disponible y excluye fin de vida y fecha de baja. No depende del corte del Resumen; es el calendario completo de 60 meses.</t>
      </text>
    </comment>
    <comment authorId="0" ref="H25">
      <text>
        <t xml:space="preserve">Depreciación del mes = tasa diaria × días del mes dentro del período de uso. Incluye primer día disponible y excluye fin de vida y fecha de baja. No depende del corte del Resumen; es el calendario completo de 60 meses.</t>
      </text>
    </comment>
    <comment authorId="0" ref="AN24">
      <text>
        <t xml:space="preserve">Depreciación del mes = tasa diaria × días del mes dentro del período de uso. Incluye primer día disponible y excluye fin de vida y fecha de baja. No depende del corte del Resumen; es el calendario completo de 60 meses.</t>
      </text>
    </comment>
    <comment authorId="0" ref="I25">
      <text>
        <t xml:space="preserve">Depreciación del mes = tasa diaria × días del mes dentro del período de uso. Incluye primer día disponible y excluye fin de vida y fecha de baja. No depende del corte del Resumen; es el calendario completo de 60 meses.</t>
      </text>
    </comment>
    <comment authorId="0" ref="AO24">
      <text>
        <t xml:space="preserve">Depreciación del mes = tasa diaria × días del mes dentro del período de uso. Incluye primer día disponible y excluye fin de vida y fecha de baja. No depende del corte del Resumen; es el calendario completo de 60 meses.</t>
      </text>
    </comment>
    <comment authorId="0" ref="J25">
      <text>
        <t xml:space="preserve">Depreciación del mes = tasa diaria × días del mes dentro del período de uso. Incluye primer día disponible y excluye fin de vida y fecha de baja. No depende del corte del Resumen; es el calendario completo de 60 meses.</t>
      </text>
    </comment>
    <comment authorId="0" ref="AP24">
      <text>
        <t xml:space="preserve">Depreciación del mes = tasa diaria × días del mes dentro del período de uso. Incluye primer día disponible y excluye fin de vida y fecha de baja. No depende del corte del Resumen; es el calendario completo de 60 meses.</t>
      </text>
    </comment>
    <comment authorId="0" ref="K25">
      <text>
        <t xml:space="preserve">Depreciación del mes = tasa diaria × días del mes dentro del período de uso. Incluye primer día disponible y excluye fin de vida y fecha de baja. No depende del corte del Resumen; es el calendario completo de 60 meses.</t>
      </text>
    </comment>
    <comment authorId="0" ref="AQ24">
      <text>
        <t xml:space="preserve">Depreciación del mes = tasa diaria × días del mes dentro del período de uso. Incluye primer día disponible y excluye fin de vida y fecha de baja. No depende del corte del Resumen; es el calendario completo de 60 meses.</t>
      </text>
    </comment>
    <comment authorId="0" ref="L25">
      <text>
        <t xml:space="preserve">Depreciación del mes = tasa diaria × días del mes dentro del período de uso. Incluye primer día disponible y excluye fin de vida y fecha de baja. No depende del corte del Resumen; es el calendario completo de 60 meses.</t>
      </text>
    </comment>
    <comment authorId="0" ref="AR24">
      <text>
        <t xml:space="preserve">Depreciación del mes = tasa diaria × días del mes dentro del período de uso. Incluye primer día disponible y excluye fin de vida y fecha de baja. No depende del corte del Resumen; es el calendario completo de 60 meses.</t>
      </text>
    </comment>
    <comment authorId="0" ref="M25">
      <text>
        <t xml:space="preserve">Depreciación del mes = tasa diaria × días del mes dentro del período de uso. Incluye primer día disponible y excluye fin de vida y fecha de baja. No depende del corte del Resumen; es el calendario completo de 60 meses.</t>
      </text>
    </comment>
    <comment authorId="0" ref="AS24">
      <text>
        <t xml:space="preserve">Depreciación del mes = tasa diaria × días del mes dentro del período de uso. Incluye primer día disponible y excluye fin de vida y fecha de baja. No depende del corte del Resumen; es el calendario completo de 60 meses.</t>
      </text>
    </comment>
    <comment authorId="0" ref="N25">
      <text>
        <t xml:space="preserve">Depreciación del mes = tasa diaria × días del mes dentro del período de uso. Incluye primer día disponible y excluye fin de vida y fecha de baja. No depende del corte del Resumen; es el calendario completo de 60 meses.</t>
      </text>
    </comment>
    <comment authorId="0" ref="AT24">
      <text>
        <t xml:space="preserve">Depreciación del mes = tasa diaria × días del mes dentro del período de uso. Incluye primer día disponible y excluye fin de vida y fecha de baja. No depende del corte del Resumen; es el calendario completo de 60 meses.</t>
      </text>
    </comment>
    <comment authorId="0" ref="O25">
      <text>
        <t xml:space="preserve">Depreciación del mes = tasa diaria × días del mes dentro del período de uso. Incluye primer día disponible y excluye fin de vida y fecha de baja. No depende del corte del Resumen; es el calendario completo de 60 meses.</t>
      </text>
    </comment>
    <comment authorId="0" ref="AU24">
      <text>
        <t xml:space="preserve">Depreciación del mes = tasa diaria × días del mes dentro del período de uso. Incluye primer día disponible y excluye fin de vida y fecha de baja. No depende del corte del Resumen; es el calendario completo de 60 meses.</t>
      </text>
    </comment>
    <comment authorId="0" ref="P25">
      <text>
        <t xml:space="preserve">Depreciación del mes = tasa diaria × días del mes dentro del período de uso. Incluye primer día disponible y excluye fin de vida y fecha de baja. No depende del corte del Resumen; es el calendario completo de 60 meses.</t>
      </text>
    </comment>
    <comment authorId="0" ref="AV24">
      <text>
        <t xml:space="preserve">Depreciación del mes = tasa diaria × días del mes dentro del período de uso. Incluye primer día disponible y excluye fin de vida y fecha de baja. No depende del corte del Resumen; es el calendario completo de 60 meses.</t>
      </text>
    </comment>
    <comment authorId="0" ref="Q25">
      <text>
        <t xml:space="preserve">Depreciación del mes = tasa diaria × días del mes dentro del período de uso. Incluye primer día disponible y excluye fin de vida y fecha de baja. No depende del corte del Resumen; es el calendario completo de 60 meses.</t>
      </text>
    </comment>
    <comment authorId="0" ref="AW24">
      <text>
        <t xml:space="preserve">Depreciación del mes = tasa diaria × días del mes dentro del período de uso. Incluye primer día disponible y excluye fin de vida y fecha de baja. No depende del corte del Resumen; es el calendario completo de 60 meses.</t>
      </text>
    </comment>
    <comment authorId="0" ref="R25">
      <text>
        <t xml:space="preserve">Depreciación del mes = tasa diaria × días del mes dentro del período de uso. Incluye primer día disponible y excluye fin de vida y fecha de baja. No depende del corte del Resumen; es el calendario completo de 60 meses.</t>
      </text>
    </comment>
    <comment authorId="0" ref="AX24">
      <text>
        <t xml:space="preserve">Depreciación del mes = tasa diaria × días del mes dentro del período de uso. Incluye primer día disponible y excluye fin de vida y fecha de baja. No depende del corte del Resumen; es el calendario completo de 60 meses.</t>
      </text>
    </comment>
    <comment authorId="0" ref="S25">
      <text>
        <t xml:space="preserve">Depreciación del mes = tasa diaria × días del mes dentro del período de uso. Incluye primer día disponible y excluye fin de vida y fecha de baja. No depende del corte del Resumen; es el calendario completo de 60 meses.</t>
      </text>
    </comment>
    <comment authorId="0" ref="AY24">
      <text>
        <t xml:space="preserve">Depreciación del mes = tasa diaria × días del mes dentro del período de uso. Incluye primer día disponible y excluye fin de vida y fecha de baja. No depende del corte del Resumen; es el calendario completo de 60 meses.</t>
      </text>
    </comment>
    <comment authorId="0" ref="T25">
      <text>
        <t xml:space="preserve">Depreciación del mes = tasa diaria × días del mes dentro del período de uso. Incluye primer día disponible y excluye fin de vida y fecha de baja. No depende del corte del Resumen; es el calendario completo de 60 meses.</t>
      </text>
    </comment>
    <comment authorId="0" ref="AZ24">
      <text>
        <t xml:space="preserve">Depreciación del mes = tasa diaria × días del mes dentro del período de uso. Incluye primer día disponible y excluye fin de vida y fecha de baja. No depende del corte del Resumen; es el calendario completo de 60 meses.</t>
      </text>
    </comment>
    <comment authorId="0" ref="U25">
      <text>
        <t xml:space="preserve">Depreciación del mes = tasa diaria × días del mes dentro del período de uso. Incluye primer día disponible y excluye fin de vida y fecha de baja. No depende del corte del Resumen; es el calendario completo de 60 meses.</t>
      </text>
    </comment>
    <comment authorId="0" ref="BA24">
      <text>
        <t xml:space="preserve">Depreciación del mes = tasa diaria × días del mes dentro del período de uso. Incluye primer día disponible y excluye fin de vida y fecha de baja. No depende del corte del Resumen; es el calendario completo de 60 meses.</t>
      </text>
    </comment>
    <comment authorId="0" ref="V25">
      <text>
        <t xml:space="preserve">Depreciación del mes = tasa diaria × días del mes dentro del período de uso. Incluye primer día disponible y excluye fin de vida y fecha de baja. No depende del corte del Resumen; es el calendario completo de 60 meses.</t>
      </text>
    </comment>
    <comment authorId="0" ref="BB24">
      <text>
        <t xml:space="preserve">Depreciación del mes = tasa diaria × días del mes dentro del período de uso. Incluye primer día disponible y excluye fin de vida y fecha de baja. No depende del corte del Resumen; es el calendario completo de 60 meses.</t>
      </text>
    </comment>
    <comment authorId="0" ref="W25">
      <text>
        <t xml:space="preserve">Depreciación del mes = tasa diaria × días del mes dentro del período de uso. Incluye primer día disponible y excluye fin de vida y fecha de baja. No depende del corte del Resumen; es el calendario completo de 60 meses.</t>
      </text>
    </comment>
    <comment authorId="0" ref="BC24">
      <text>
        <t xml:space="preserve">Depreciación del mes = tasa diaria × días del mes dentro del período de uso. Incluye primer día disponible y excluye fin de vida y fecha de baja. No depende del corte del Resumen; es el calendario completo de 60 meses.</t>
      </text>
    </comment>
    <comment authorId="0" ref="X25">
      <text>
        <t xml:space="preserve">Depreciación del mes = tasa diaria × días del mes dentro del período de uso. Incluye primer día disponible y excluye fin de vida y fecha de baja. No depende del corte del Resumen; es el calendario completo de 60 meses.</t>
      </text>
    </comment>
    <comment authorId="0" ref="BD24">
      <text>
        <t xml:space="preserve">Depreciación del mes = tasa diaria × días del mes dentro del período de uso. Incluye primer día disponible y excluye fin de vida y fecha de baja. No depende del corte del Resumen; es el calendario completo de 60 meses.</t>
      </text>
    </comment>
    <comment authorId="0" ref="Y25">
      <text>
        <t xml:space="preserve">Depreciación del mes = tasa diaria × días del mes dentro del período de uso. Incluye primer día disponible y excluye fin de vida y fecha de baja. No depende del corte del Resumen; es el calendario completo de 60 meses.</t>
      </text>
    </comment>
    <comment authorId="0" ref="BE24">
      <text>
        <t xml:space="preserve">Depreciación del mes = tasa diaria × días del mes dentro del período de uso. Incluye primer día disponible y excluye fin de vida y fecha de baja. No depende del corte del Resumen; es el calendario completo de 60 meses.</t>
      </text>
    </comment>
    <comment authorId="0" ref="Z25">
      <text>
        <t xml:space="preserve">Depreciación del mes = tasa diaria × días del mes dentro del período de uso. Incluye primer día disponible y excluye fin de vida y fecha de baja. No depende del corte del Resumen; es el calendario completo de 60 meses.</t>
      </text>
    </comment>
    <comment authorId="0" ref="BF24">
      <text>
        <t xml:space="preserve">Depreciación del mes = tasa diaria × días del mes dentro del período de uso. Incluye primer día disponible y excluye fin de vida y fecha de baja. No depende del corte del Resumen; es el calendario completo de 60 meses.</t>
      </text>
    </comment>
    <comment authorId="0" ref="AA25">
      <text>
        <t xml:space="preserve">Depreciación del mes = tasa diaria × días del mes dentro del período de uso. Incluye primer día disponible y excluye fin de vida y fecha de baja. No depende del corte del Resumen; es el calendario completo de 60 meses.</t>
      </text>
    </comment>
    <comment authorId="0" ref="BG24">
      <text>
        <t xml:space="preserve">Depreciación del mes = tasa diaria × días del mes dentro del período de uso. Incluye primer día disponible y excluye fin de vida y fecha de baja. No depende del corte del Resumen; es el calendario completo de 60 meses.</t>
      </text>
    </comment>
    <comment authorId="0" ref="AB25">
      <text>
        <t xml:space="preserve">Depreciación del mes = tasa diaria × días del mes dentro del período de uso. Incluye primer día disponible y excluye fin de vida y fecha de baja. No depende del corte del Resumen; es el calendario completo de 60 meses.</t>
      </text>
    </comment>
    <comment authorId="0" ref="BH24">
      <text>
        <t xml:space="preserve">Depreciación del mes = tasa diaria × días del mes dentro del período de uso. Incluye primer día disponible y excluye fin de vida y fecha de baja. No depende del corte del Resumen; es el calendario completo de 60 meses.</t>
      </text>
    </comment>
    <comment authorId="0" ref="AC25">
      <text>
        <t xml:space="preserve">Depreciación del mes = tasa diaria × días del mes dentro del período de uso. Incluye primer día disponible y excluye fin de vida y fecha de baja. No depende del corte del Resumen; es el calendario completo de 60 meses.</t>
      </text>
    </comment>
    <comment authorId="0" ref="BI24">
      <text>
        <t xml:space="preserve">Depreciación del mes = tasa diaria × días del mes dentro del período de uso. Incluye primer día disponible y excluye fin de vida y fecha de baja. No depende del corte del Resumen; es el calendario completo de 60 meses.</t>
      </text>
    </comment>
    <comment authorId="0" ref="AD25">
      <text>
        <t xml:space="preserve">Depreciación del mes = tasa diaria × días del mes dentro del período de uso. Incluye primer día disponible y excluye fin de vida y fecha de baja. No depende del corte del Resumen; es el calendario completo de 60 meses.</t>
      </text>
    </comment>
    <comment authorId="0" ref="BJ24">
      <text>
        <t xml:space="preserve">Depreciación del mes = tasa diaria × días del mes dentro del período de uso. Incluye primer día disponible y excluye fin de vida y fecha de baja. No depende del corte del Resumen; es el calendario completo de 60 meses.</t>
      </text>
    </comment>
    <comment authorId="0" ref="AE25">
      <text>
        <t xml:space="preserve">Depreciación del mes = tasa diaria × días del mes dentro del período de uso. Incluye primer día disponible y excluye fin de vida y fecha de baja. No depende del corte del Resumen; es el calendario completo de 60 meses.</t>
      </text>
    </comment>
    <comment authorId="0" ref="BK24">
      <text>
        <t xml:space="preserve">Depreciación del mes = tasa diaria × días del mes dentro del período de uso. Incluye primer día disponible y excluye fin de vida y fecha de baja. No depende del corte del Resumen; es el calendario completo de 60 meses.</t>
      </text>
    </comment>
    <comment authorId="0" ref="AF25">
      <text>
        <t xml:space="preserve">Depreciación del mes = tasa diaria × días del mes dentro del período de uso. Incluye primer día disponible y excluye fin de vida y fecha de baja. No depende del corte del Resumen; es el calendario completo de 60 meses.</t>
      </text>
    </comment>
    <comment authorId="0" ref="BL24">
      <text>
        <t xml:space="preserve">Depreciación del mes = tasa diaria × días del mes dentro del período de uso. Incluye primer día disponible y excluye fin de vida y fecha de baja. No depende del corte del Resumen; es el calendario completo de 60 meses.</t>
      </text>
    </comment>
    <comment authorId="0" ref="AG25">
      <text>
        <t xml:space="preserve">Depreciación del mes = tasa diaria × días del mes dentro del período de uso. Incluye primer día disponible y excluye fin de vida y fecha de baja. No depende del corte del Resumen; es el calendario completo de 60 meses.</t>
      </text>
    </comment>
    <comment authorId="0" ref="AH25">
      <text>
        <t xml:space="preserve">Depreciación del mes = tasa diaria × días del mes dentro del período de uso. Incluye primer día disponible y excluye fin de vida y fecha de baja. No depende del corte del Resumen; es el calendario completo de 60 meses.</t>
      </text>
    </comment>
    <comment authorId="0" ref="AI25">
      <text>
        <t xml:space="preserve">Depreciación del mes = tasa diaria × días del mes dentro del período de uso. Incluye primer día disponible y excluye fin de vida y fecha de baja. No depende del corte del Resumen; es el calendario completo de 60 meses.</t>
      </text>
    </comment>
    <comment authorId="0" ref="AJ25">
      <text>
        <t xml:space="preserve">Depreciación del mes = tasa diaria × días del mes dentro del período de uso. Incluye primer día disponible y excluye fin de vida y fecha de baja. No depende del corte del Resumen; es el calendario completo de 60 meses.</t>
      </text>
    </comment>
    <comment authorId="0" ref="E26">
      <text>
        <t xml:space="preserve">Depreciación del mes = tasa diaria × días del mes dentro del período de uso. Incluye primer día disponible y excluye fin de vida y fecha de baja. No depende del corte del Resumen; es el calendario completo de 60 meses.</t>
      </text>
    </comment>
    <comment authorId="0" ref="AK25">
      <text>
        <t xml:space="preserve">Depreciación del mes = tasa diaria × días del mes dentro del período de uso. Incluye primer día disponible y excluye fin de vida y fecha de baja. No depende del corte del Resumen; es el calendario completo de 60 meses.</t>
      </text>
    </comment>
    <comment authorId="0" ref="F26">
      <text>
        <t xml:space="preserve">Depreciación del mes = tasa diaria × días del mes dentro del período de uso. Incluye primer día disponible y excluye fin de vida y fecha de baja. No depende del corte del Resumen; es el calendario completo de 60 meses.</t>
      </text>
    </comment>
    <comment authorId="0" ref="AL25">
      <text>
        <t xml:space="preserve">Depreciación del mes = tasa diaria × días del mes dentro del período de uso. Incluye primer día disponible y excluye fin de vida y fecha de baja. No depende del corte del Resumen; es el calendario completo de 60 meses.</t>
      </text>
    </comment>
    <comment authorId="0" ref="G26">
      <text>
        <t xml:space="preserve">Depreciación del mes = tasa diaria × días del mes dentro del período de uso. Incluye primer día disponible y excluye fin de vida y fecha de baja. No depende del corte del Resumen; es el calendario completo de 60 meses.</t>
      </text>
    </comment>
    <comment authorId="0" ref="AM25">
      <text>
        <t xml:space="preserve">Depreciación del mes = tasa diaria × días del mes dentro del período de uso. Incluye primer día disponible y excluye fin de vida y fecha de baja. No depende del corte del Resumen; es el calendario completo de 60 meses.</t>
      </text>
    </comment>
    <comment authorId="0" ref="H26">
      <text>
        <t xml:space="preserve">Depreciación del mes = tasa diaria × días del mes dentro del período de uso. Incluye primer día disponible y excluye fin de vida y fecha de baja. No depende del corte del Resumen; es el calendario completo de 60 meses.</t>
      </text>
    </comment>
    <comment authorId="0" ref="AN25">
      <text>
        <t xml:space="preserve">Depreciación del mes = tasa diaria × días del mes dentro del período de uso. Incluye primer día disponible y excluye fin de vida y fecha de baja. No depende del corte del Resumen; es el calendario completo de 60 meses.</t>
      </text>
    </comment>
    <comment authorId="0" ref="I26">
      <text>
        <t xml:space="preserve">Depreciación del mes = tasa diaria × días del mes dentro del período de uso. Incluye primer día disponible y excluye fin de vida y fecha de baja. No depende del corte del Resumen; es el calendario completo de 60 meses.</t>
      </text>
    </comment>
    <comment authorId="0" ref="AO25">
      <text>
        <t xml:space="preserve">Depreciación del mes = tasa diaria × días del mes dentro del período de uso. Incluye primer día disponible y excluye fin de vida y fecha de baja. No depende del corte del Resumen; es el calendario completo de 60 meses.</t>
      </text>
    </comment>
    <comment authorId="0" ref="J26">
      <text>
        <t xml:space="preserve">Depreciación del mes = tasa diaria × días del mes dentro del período de uso. Incluye primer día disponible y excluye fin de vida y fecha de baja. No depende del corte del Resumen; es el calendario completo de 60 meses.</t>
      </text>
    </comment>
    <comment authorId="0" ref="AP25">
      <text>
        <t xml:space="preserve">Depreciación del mes = tasa diaria × días del mes dentro del período de uso. Incluye primer día disponible y excluye fin de vida y fecha de baja. No depende del corte del Resumen; es el calendario completo de 60 meses.</t>
      </text>
    </comment>
    <comment authorId="0" ref="K26">
      <text>
        <t xml:space="preserve">Depreciación del mes = tasa diaria × días del mes dentro del período de uso. Incluye primer día disponible y excluye fin de vida y fecha de baja. No depende del corte del Resumen; es el calendario completo de 60 meses.</t>
      </text>
    </comment>
    <comment authorId="0" ref="AQ25">
      <text>
        <t xml:space="preserve">Depreciación del mes = tasa diaria × días del mes dentro del período de uso. Incluye primer día disponible y excluye fin de vida y fecha de baja. No depende del corte del Resumen; es el calendario completo de 60 meses.</t>
      </text>
    </comment>
    <comment authorId="0" ref="L26">
      <text>
        <t xml:space="preserve">Depreciación del mes = tasa diaria × días del mes dentro del período de uso. Incluye primer día disponible y excluye fin de vida y fecha de baja. No depende del corte del Resumen; es el calendario completo de 60 meses.</t>
      </text>
    </comment>
    <comment authorId="0" ref="AR25">
      <text>
        <t xml:space="preserve">Depreciación del mes = tasa diaria × días del mes dentro del período de uso. Incluye primer día disponible y excluye fin de vida y fecha de baja. No depende del corte del Resumen; es el calendario completo de 60 meses.</t>
      </text>
    </comment>
    <comment authorId="0" ref="M26">
      <text>
        <t xml:space="preserve">Depreciación del mes = tasa diaria × días del mes dentro del período de uso. Incluye primer día disponible y excluye fin de vida y fecha de baja. No depende del corte del Resumen; es el calendario completo de 60 meses.</t>
      </text>
    </comment>
    <comment authorId="0" ref="AS25">
      <text>
        <t xml:space="preserve">Depreciación del mes = tasa diaria × días del mes dentro del período de uso. Incluye primer día disponible y excluye fin de vida y fecha de baja. No depende del corte del Resumen; es el calendario completo de 60 meses.</t>
      </text>
    </comment>
    <comment authorId="0" ref="N26">
      <text>
        <t xml:space="preserve">Depreciación del mes = tasa diaria × días del mes dentro del período de uso. Incluye primer día disponible y excluye fin de vida y fecha de baja. No depende del corte del Resumen; es el calendario completo de 60 meses.</t>
      </text>
    </comment>
    <comment authorId="0" ref="AT25">
      <text>
        <t xml:space="preserve">Depreciación del mes = tasa diaria × días del mes dentro del período de uso. Incluye primer día disponible y excluye fin de vida y fecha de baja. No depende del corte del Resumen; es el calendario completo de 60 meses.</t>
      </text>
    </comment>
    <comment authorId="0" ref="O26">
      <text>
        <t xml:space="preserve">Depreciación del mes = tasa diaria × días del mes dentro del período de uso. Incluye primer día disponible y excluye fin de vida y fecha de baja. No depende del corte del Resumen; es el calendario completo de 60 meses.</t>
      </text>
    </comment>
    <comment authorId="0" ref="AU25">
      <text>
        <t xml:space="preserve">Depreciación del mes = tasa diaria × días del mes dentro del período de uso. Incluye primer día disponible y excluye fin de vida y fecha de baja. No depende del corte del Resumen; es el calendario completo de 60 meses.</t>
      </text>
    </comment>
    <comment authorId="0" ref="P26">
      <text>
        <t xml:space="preserve">Depreciación del mes = tasa diaria × días del mes dentro del período de uso. Incluye primer día disponible y excluye fin de vida y fecha de baja. No depende del corte del Resumen; es el calendario completo de 60 meses.</t>
      </text>
    </comment>
    <comment authorId="0" ref="AV25">
      <text>
        <t xml:space="preserve">Depreciación del mes = tasa diaria × días del mes dentro del período de uso. Incluye primer día disponible y excluye fin de vida y fecha de baja. No depende del corte del Resumen; es el calendario completo de 60 meses.</t>
      </text>
    </comment>
    <comment authorId="0" ref="Q26">
      <text>
        <t xml:space="preserve">Depreciación del mes = tasa diaria × días del mes dentro del período de uso. Incluye primer día disponible y excluye fin de vida y fecha de baja. No depende del corte del Resumen; es el calendario completo de 60 meses.</t>
      </text>
    </comment>
    <comment authorId="0" ref="AW25">
      <text>
        <t xml:space="preserve">Depreciación del mes = tasa diaria × días del mes dentro del período de uso. Incluye primer día disponible y excluye fin de vida y fecha de baja. No depende del corte del Resumen; es el calendario completo de 60 meses.</t>
      </text>
    </comment>
    <comment authorId="0" ref="R26">
      <text>
        <t xml:space="preserve">Depreciación del mes = tasa diaria × días del mes dentro del período de uso. Incluye primer día disponible y excluye fin de vida y fecha de baja. No depende del corte del Resumen; es el calendario completo de 60 meses.</t>
      </text>
    </comment>
    <comment authorId="0" ref="AX25">
      <text>
        <t xml:space="preserve">Depreciación del mes = tasa diaria × días del mes dentro del período de uso. Incluye primer día disponible y excluye fin de vida y fecha de baja. No depende del corte del Resumen; es el calendario completo de 60 meses.</t>
      </text>
    </comment>
    <comment authorId="0" ref="S26">
      <text>
        <t xml:space="preserve">Depreciación del mes = tasa diaria × días del mes dentro del período de uso. Incluye primer día disponible y excluye fin de vida y fecha de baja. No depende del corte del Resumen; es el calendario completo de 60 meses.</t>
      </text>
    </comment>
    <comment authorId="0" ref="AY25">
      <text>
        <t xml:space="preserve">Depreciación del mes = tasa diaria × días del mes dentro del período de uso. Incluye primer día disponible y excluye fin de vida y fecha de baja. No depende del corte del Resumen; es el calendario completo de 60 meses.</t>
      </text>
    </comment>
    <comment authorId="0" ref="T26">
      <text>
        <t xml:space="preserve">Depreciación del mes = tasa diaria × días del mes dentro del período de uso. Incluye primer día disponible y excluye fin de vida y fecha de baja. No depende del corte del Resumen; es el calendario completo de 60 meses.</t>
      </text>
    </comment>
    <comment authorId="0" ref="AZ25">
      <text>
        <t xml:space="preserve">Depreciación del mes = tasa diaria × días del mes dentro del período de uso. Incluye primer día disponible y excluye fin de vida y fecha de baja. No depende del corte del Resumen; es el calendario completo de 60 meses.</t>
      </text>
    </comment>
    <comment authorId="0" ref="U26">
      <text>
        <t xml:space="preserve">Depreciación del mes = tasa diaria × días del mes dentro del período de uso. Incluye primer día disponible y excluye fin de vida y fecha de baja. No depende del corte del Resumen; es el calendario completo de 60 meses.</t>
      </text>
    </comment>
    <comment authorId="0" ref="BA25">
      <text>
        <t xml:space="preserve">Depreciación del mes = tasa diaria × días del mes dentro del período de uso. Incluye primer día disponible y excluye fin de vida y fecha de baja. No depende del corte del Resumen; es el calendario completo de 60 meses.</t>
      </text>
    </comment>
    <comment authorId="0" ref="V26">
      <text>
        <t xml:space="preserve">Depreciación del mes = tasa diaria × días del mes dentro del período de uso. Incluye primer día disponible y excluye fin de vida y fecha de baja. No depende del corte del Resumen; es el calendario completo de 60 meses.</t>
      </text>
    </comment>
    <comment authorId="0" ref="BB25">
      <text>
        <t xml:space="preserve">Depreciación del mes = tasa diaria × días del mes dentro del período de uso. Incluye primer día disponible y excluye fin de vida y fecha de baja. No depende del corte del Resumen; es el calendario completo de 60 meses.</t>
      </text>
    </comment>
    <comment authorId="0" ref="W26">
      <text>
        <t xml:space="preserve">Depreciación del mes = tasa diaria × días del mes dentro del período de uso. Incluye primer día disponible y excluye fin de vida y fecha de baja. No depende del corte del Resumen; es el calendario completo de 60 meses.</t>
      </text>
    </comment>
    <comment authorId="0" ref="BC25">
      <text>
        <t xml:space="preserve">Depreciación del mes = tasa diaria × días del mes dentro del período de uso. Incluye primer día disponible y excluye fin de vida y fecha de baja. No depende del corte del Resumen; es el calendario completo de 60 meses.</t>
      </text>
    </comment>
    <comment authorId="0" ref="X26">
      <text>
        <t xml:space="preserve">Depreciación del mes = tasa diaria × días del mes dentro del período de uso. Incluye primer día disponible y excluye fin de vida y fecha de baja. No depende del corte del Resumen; es el calendario completo de 60 meses.</t>
      </text>
    </comment>
    <comment authorId="0" ref="BD25">
      <text>
        <t xml:space="preserve">Depreciación del mes = tasa diaria × días del mes dentro del período de uso. Incluye primer día disponible y excluye fin de vida y fecha de baja. No depende del corte del Resumen; es el calendario completo de 60 meses.</t>
      </text>
    </comment>
    <comment authorId="0" ref="Y26">
      <text>
        <t xml:space="preserve">Depreciación del mes = tasa diaria × días del mes dentro del período de uso. Incluye primer día disponible y excluye fin de vida y fecha de baja. No depende del corte del Resumen; es el calendario completo de 60 meses.</t>
      </text>
    </comment>
    <comment authorId="0" ref="BE25">
      <text>
        <t xml:space="preserve">Depreciación del mes = tasa diaria × días del mes dentro del período de uso. Incluye primer día disponible y excluye fin de vida y fecha de baja. No depende del corte del Resumen; es el calendario completo de 60 meses.</t>
      </text>
    </comment>
    <comment authorId="0" ref="Z26">
      <text>
        <t xml:space="preserve">Depreciación del mes = tasa diaria × días del mes dentro del período de uso. Incluye primer día disponible y excluye fin de vida y fecha de baja. No depende del corte del Resumen; es el calendario completo de 60 meses.</t>
      </text>
    </comment>
    <comment authorId="0" ref="BF25">
      <text>
        <t xml:space="preserve">Depreciación del mes = tasa diaria × días del mes dentro del período de uso. Incluye primer día disponible y excluye fin de vida y fecha de baja. No depende del corte del Resumen; es el calendario completo de 60 meses.</t>
      </text>
    </comment>
    <comment authorId="0" ref="AA26">
      <text>
        <t xml:space="preserve">Depreciación del mes = tasa diaria × días del mes dentro del período de uso. Incluye primer día disponible y excluye fin de vida y fecha de baja. No depende del corte del Resumen; es el calendario completo de 60 meses.</t>
      </text>
    </comment>
    <comment authorId="0" ref="BG25">
      <text>
        <t xml:space="preserve">Depreciación del mes = tasa diaria × días del mes dentro del período de uso. Incluye primer día disponible y excluye fin de vida y fecha de baja. No depende del corte del Resumen; es el calendario completo de 60 meses.</t>
      </text>
    </comment>
    <comment authorId="0" ref="AB26">
      <text>
        <t xml:space="preserve">Depreciación del mes = tasa diaria × días del mes dentro del período de uso. Incluye primer día disponible y excluye fin de vida y fecha de baja. No depende del corte del Resumen; es el calendario completo de 60 meses.</t>
      </text>
    </comment>
    <comment authorId="0" ref="BH25">
      <text>
        <t xml:space="preserve">Depreciación del mes = tasa diaria × días del mes dentro del período de uso. Incluye primer día disponible y excluye fin de vida y fecha de baja. No depende del corte del Resumen; es el calendario completo de 60 meses.</t>
      </text>
    </comment>
    <comment authorId="0" ref="AC26">
      <text>
        <t xml:space="preserve">Depreciación del mes = tasa diaria × días del mes dentro del período de uso. Incluye primer día disponible y excluye fin de vida y fecha de baja. No depende del corte del Resumen; es el calendario completo de 60 meses.</t>
      </text>
    </comment>
    <comment authorId="0" ref="BI25">
      <text>
        <t xml:space="preserve">Depreciación del mes = tasa diaria × días del mes dentro del período de uso. Incluye primer día disponible y excluye fin de vida y fecha de baja. No depende del corte del Resumen; es el calendario completo de 60 meses.</t>
      </text>
    </comment>
    <comment authorId="0" ref="AD26">
      <text>
        <t xml:space="preserve">Depreciación del mes = tasa diaria × días del mes dentro del período de uso. Incluye primer día disponible y excluye fin de vida y fecha de baja. No depende del corte del Resumen; es el calendario completo de 60 meses.</t>
      </text>
    </comment>
    <comment authorId="0" ref="BJ25">
      <text>
        <t xml:space="preserve">Depreciación del mes = tasa diaria × días del mes dentro del período de uso. Incluye primer día disponible y excluye fin de vida y fecha de baja. No depende del corte del Resumen; es el calendario completo de 60 meses.</t>
      </text>
    </comment>
    <comment authorId="0" ref="AE26">
      <text>
        <t xml:space="preserve">Depreciación del mes = tasa diaria × días del mes dentro del período de uso. Incluye primer día disponible y excluye fin de vida y fecha de baja. No depende del corte del Resumen; es el calendario completo de 60 meses.</t>
      </text>
    </comment>
    <comment authorId="0" ref="BK25">
      <text>
        <t xml:space="preserve">Depreciación del mes = tasa diaria × días del mes dentro del período de uso. Incluye primer día disponible y excluye fin de vida y fecha de baja. No depende del corte del Resumen; es el calendario completo de 60 meses.</t>
      </text>
    </comment>
    <comment authorId="0" ref="AF26">
      <text>
        <t xml:space="preserve">Depreciación del mes = tasa diaria × días del mes dentro del período de uso. Incluye primer día disponible y excluye fin de vida y fecha de baja. No depende del corte del Resumen; es el calendario completo de 60 meses.</t>
      </text>
    </comment>
    <comment authorId="0" ref="BL25">
      <text>
        <t xml:space="preserve">Depreciación del mes = tasa diaria × días del mes dentro del período de uso. Incluye primer día disponible y excluye fin de vida y fecha de baja. No depende del corte del Resumen; es el calendario completo de 60 meses.</t>
      </text>
    </comment>
    <comment authorId="0" ref="AG26">
      <text>
        <t xml:space="preserve">Depreciación del mes = tasa diaria × días del mes dentro del período de uso. Incluye primer día disponible y excluye fin de vida y fecha de baja. No depende del corte del Resumen; es el calendario completo de 60 meses.</t>
      </text>
    </comment>
    <comment authorId="0" ref="AH26">
      <text>
        <t xml:space="preserve">Depreciación del mes = tasa diaria × días del mes dentro del período de uso. Incluye primer día disponible y excluye fin de vida y fecha de baja. No depende del corte del Resumen; es el calendario completo de 60 meses.</t>
      </text>
    </comment>
    <comment authorId="0" ref="AI26">
      <text>
        <t xml:space="preserve">Depreciación del mes = tasa diaria × días del mes dentro del período de uso. Incluye primer día disponible y excluye fin de vida y fecha de baja. No depende del corte del Resumen; es el calendario completo de 60 meses.</t>
      </text>
    </comment>
    <comment authorId="0" ref="AJ26">
      <text>
        <t xml:space="preserve">Depreciación del mes = tasa diaria × días del mes dentro del período de uso. Incluye primer día disponible y excluye fin de vida y fecha de baja. No depende del corte del Resumen; es el calendario completo de 60 meses.</t>
      </text>
    </comment>
    <comment authorId="0" ref="E27">
      <text>
        <t xml:space="preserve">Depreciación del mes = tasa diaria × días del mes dentro del período de uso. Incluye primer día disponible y excluye fin de vida y fecha de baja. No depende del corte del Resumen; es el calendario completo de 60 meses.</t>
      </text>
    </comment>
    <comment authorId="0" ref="AK26">
      <text>
        <t xml:space="preserve">Depreciación del mes = tasa diaria × días del mes dentro del período de uso. Incluye primer día disponible y excluye fin de vida y fecha de baja. No depende del corte del Resumen; es el calendario completo de 60 meses.</t>
      </text>
    </comment>
    <comment authorId="0" ref="F27">
      <text>
        <t xml:space="preserve">Depreciación del mes = tasa diaria × días del mes dentro del período de uso. Incluye primer día disponible y excluye fin de vida y fecha de baja. No depende del corte del Resumen; es el calendario completo de 60 meses.</t>
      </text>
    </comment>
    <comment authorId="0" ref="AL26">
      <text>
        <t xml:space="preserve">Depreciación del mes = tasa diaria × días del mes dentro del período de uso. Incluye primer día disponible y excluye fin de vida y fecha de baja. No depende del corte del Resumen; es el calendario completo de 60 meses.</t>
      </text>
    </comment>
    <comment authorId="0" ref="G27">
      <text>
        <t xml:space="preserve">Depreciación del mes = tasa diaria × días del mes dentro del período de uso. Incluye primer día disponible y excluye fin de vida y fecha de baja. No depende del corte del Resumen; es el calendario completo de 60 meses.</t>
      </text>
    </comment>
    <comment authorId="0" ref="AM26">
      <text>
        <t xml:space="preserve">Depreciación del mes = tasa diaria × días del mes dentro del período de uso. Incluye primer día disponible y excluye fin de vida y fecha de baja. No depende del corte del Resumen; es el calendario completo de 60 meses.</t>
      </text>
    </comment>
    <comment authorId="0" ref="H27">
      <text>
        <t xml:space="preserve">Depreciación del mes = tasa diaria × días del mes dentro del período de uso. Incluye primer día disponible y excluye fin de vida y fecha de baja. No depende del corte del Resumen; es el calendario completo de 60 meses.</t>
      </text>
    </comment>
    <comment authorId="0" ref="AN26">
      <text>
        <t xml:space="preserve">Depreciación del mes = tasa diaria × días del mes dentro del período de uso. Incluye primer día disponible y excluye fin de vida y fecha de baja. No depende del corte del Resumen; es el calendario completo de 60 meses.</t>
      </text>
    </comment>
    <comment authorId="0" ref="I27">
      <text>
        <t xml:space="preserve">Depreciación del mes = tasa diaria × días del mes dentro del período de uso. Incluye primer día disponible y excluye fin de vida y fecha de baja. No depende del corte del Resumen; es el calendario completo de 60 meses.</t>
      </text>
    </comment>
    <comment authorId="0" ref="AO26">
      <text>
        <t xml:space="preserve">Depreciación del mes = tasa diaria × días del mes dentro del período de uso. Incluye primer día disponible y excluye fin de vida y fecha de baja. No depende del corte del Resumen; es el calendario completo de 60 meses.</t>
      </text>
    </comment>
    <comment authorId="0" ref="J27">
      <text>
        <t xml:space="preserve">Depreciación del mes = tasa diaria × días del mes dentro del período de uso. Incluye primer día disponible y excluye fin de vida y fecha de baja. No depende del corte del Resumen; es el calendario completo de 60 meses.</t>
      </text>
    </comment>
    <comment authorId="0" ref="AP26">
      <text>
        <t xml:space="preserve">Depreciación del mes = tasa diaria × días del mes dentro del período de uso. Incluye primer día disponible y excluye fin de vida y fecha de baja. No depende del corte del Resumen; es el calendario completo de 60 meses.</t>
      </text>
    </comment>
    <comment authorId="0" ref="K27">
      <text>
        <t xml:space="preserve">Depreciación del mes = tasa diaria × días del mes dentro del período de uso. Incluye primer día disponible y excluye fin de vida y fecha de baja. No depende del corte del Resumen; es el calendario completo de 60 meses.</t>
      </text>
    </comment>
    <comment authorId="0" ref="AQ26">
      <text>
        <t xml:space="preserve">Depreciación del mes = tasa diaria × días del mes dentro del período de uso. Incluye primer día disponible y excluye fin de vida y fecha de baja. No depende del corte del Resumen; es el calendario completo de 60 meses.</t>
      </text>
    </comment>
    <comment authorId="0" ref="L27">
      <text>
        <t xml:space="preserve">Depreciación del mes = tasa diaria × días del mes dentro del período de uso. Incluye primer día disponible y excluye fin de vida y fecha de baja. No depende del corte del Resumen; es el calendario completo de 60 meses.</t>
      </text>
    </comment>
    <comment authorId="0" ref="AR26">
      <text>
        <t xml:space="preserve">Depreciación del mes = tasa diaria × días del mes dentro del período de uso. Incluye primer día disponible y excluye fin de vida y fecha de baja. No depende del corte del Resumen; es el calendario completo de 60 meses.</t>
      </text>
    </comment>
    <comment authorId="0" ref="M27">
      <text>
        <t xml:space="preserve">Depreciación del mes = tasa diaria × días del mes dentro del período de uso. Incluye primer día disponible y excluye fin de vida y fecha de baja. No depende del corte del Resumen; es el calendario completo de 60 meses.</t>
      </text>
    </comment>
    <comment authorId="0" ref="AS26">
      <text>
        <t xml:space="preserve">Depreciación del mes = tasa diaria × días del mes dentro del período de uso. Incluye primer día disponible y excluye fin de vida y fecha de baja. No depende del corte del Resumen; es el calendario completo de 60 meses.</t>
      </text>
    </comment>
    <comment authorId="0" ref="N27">
      <text>
        <t xml:space="preserve">Depreciación del mes = tasa diaria × días del mes dentro del período de uso. Incluye primer día disponible y excluye fin de vida y fecha de baja. No depende del corte del Resumen; es el calendario completo de 60 meses.</t>
      </text>
    </comment>
    <comment authorId="0" ref="AT26">
      <text>
        <t xml:space="preserve">Depreciación del mes = tasa diaria × días del mes dentro del período de uso. Incluye primer día disponible y excluye fin de vida y fecha de baja. No depende del corte del Resumen; es el calendario completo de 60 meses.</t>
      </text>
    </comment>
    <comment authorId="0" ref="O27">
      <text>
        <t xml:space="preserve">Depreciación del mes = tasa diaria × días del mes dentro del período de uso. Incluye primer día disponible y excluye fin de vida y fecha de baja. No depende del corte del Resumen; es el calendario completo de 60 meses.</t>
      </text>
    </comment>
    <comment authorId="0" ref="AU26">
      <text>
        <t xml:space="preserve">Depreciación del mes = tasa diaria × días del mes dentro del período de uso. Incluye primer día disponible y excluye fin de vida y fecha de baja. No depende del corte del Resumen; es el calendario completo de 60 meses.</t>
      </text>
    </comment>
    <comment authorId="0" ref="P27">
      <text>
        <t xml:space="preserve">Depreciación del mes = tasa diaria × días del mes dentro del período de uso. Incluye primer día disponible y excluye fin de vida y fecha de baja. No depende del corte del Resumen; es el calendario completo de 60 meses.</t>
      </text>
    </comment>
    <comment authorId="0" ref="AV26">
      <text>
        <t xml:space="preserve">Depreciación del mes = tasa diaria × días del mes dentro del período de uso. Incluye primer día disponible y excluye fin de vida y fecha de baja. No depende del corte del Resumen; es el calendario completo de 60 meses.</t>
      </text>
    </comment>
    <comment authorId="0" ref="Q27">
      <text>
        <t xml:space="preserve">Depreciación del mes = tasa diaria × días del mes dentro del período de uso. Incluye primer día disponible y excluye fin de vida y fecha de baja. No depende del corte del Resumen; es el calendario completo de 60 meses.</t>
      </text>
    </comment>
    <comment authorId="0" ref="AW26">
      <text>
        <t xml:space="preserve">Depreciación del mes = tasa diaria × días del mes dentro del período de uso. Incluye primer día disponible y excluye fin de vida y fecha de baja. No depende del corte del Resumen; es el calendario completo de 60 meses.</t>
      </text>
    </comment>
    <comment authorId="0" ref="R27">
      <text>
        <t xml:space="preserve">Depreciación del mes = tasa diaria × días del mes dentro del período de uso. Incluye primer día disponible y excluye fin de vida y fecha de baja. No depende del corte del Resumen; es el calendario completo de 60 meses.</t>
      </text>
    </comment>
    <comment authorId="0" ref="AX26">
      <text>
        <t xml:space="preserve">Depreciación del mes = tasa diaria × días del mes dentro del período de uso. Incluye primer día disponible y excluye fin de vida y fecha de baja. No depende del corte del Resumen; es el calendario completo de 60 meses.</t>
      </text>
    </comment>
    <comment authorId="0" ref="S27">
      <text>
        <t xml:space="preserve">Depreciación del mes = tasa diaria × días del mes dentro del período de uso. Incluye primer día disponible y excluye fin de vida y fecha de baja. No depende del corte del Resumen; es el calendario completo de 60 meses.</t>
      </text>
    </comment>
    <comment authorId="0" ref="AY26">
      <text>
        <t xml:space="preserve">Depreciación del mes = tasa diaria × días del mes dentro del período de uso. Incluye primer día disponible y excluye fin de vida y fecha de baja. No depende del corte del Resumen; es el calendario completo de 60 meses.</t>
      </text>
    </comment>
    <comment authorId="0" ref="T27">
      <text>
        <t xml:space="preserve">Depreciación del mes = tasa diaria × días del mes dentro del período de uso. Incluye primer día disponible y excluye fin de vida y fecha de baja. No depende del corte del Resumen; es el calendario completo de 60 meses.</t>
      </text>
    </comment>
    <comment authorId="0" ref="AZ26">
      <text>
        <t xml:space="preserve">Depreciación del mes = tasa diaria × días del mes dentro del período de uso. Incluye primer día disponible y excluye fin de vida y fecha de baja. No depende del corte del Resumen; es el calendario completo de 60 meses.</t>
      </text>
    </comment>
    <comment authorId="0" ref="U27">
      <text>
        <t xml:space="preserve">Depreciación del mes = tasa diaria × días del mes dentro del período de uso. Incluye primer día disponible y excluye fin de vida y fecha de baja. No depende del corte del Resumen; es el calendario completo de 60 meses.</t>
      </text>
    </comment>
    <comment authorId="0" ref="BA26">
      <text>
        <t xml:space="preserve">Depreciación del mes = tasa diaria × días del mes dentro del período de uso. Incluye primer día disponible y excluye fin de vida y fecha de baja. No depende del corte del Resumen; es el calendario completo de 60 meses.</t>
      </text>
    </comment>
    <comment authorId="0" ref="V27">
      <text>
        <t xml:space="preserve">Depreciación del mes = tasa diaria × días del mes dentro del período de uso. Incluye primer día disponible y excluye fin de vida y fecha de baja. No depende del corte del Resumen; es el calendario completo de 60 meses.</t>
      </text>
    </comment>
    <comment authorId="0" ref="BB26">
      <text>
        <t xml:space="preserve">Depreciación del mes = tasa diaria × días del mes dentro del período de uso. Incluye primer día disponible y excluye fin de vida y fecha de baja. No depende del corte del Resumen; es el calendario completo de 60 meses.</t>
      </text>
    </comment>
    <comment authorId="0" ref="W27">
      <text>
        <t xml:space="preserve">Depreciación del mes = tasa diaria × días del mes dentro del período de uso. Incluye primer día disponible y excluye fin de vida y fecha de baja. No depende del corte del Resumen; es el calendario completo de 60 meses.</t>
      </text>
    </comment>
    <comment authorId="0" ref="BC26">
      <text>
        <t xml:space="preserve">Depreciación del mes = tasa diaria × días del mes dentro del período de uso. Incluye primer día disponible y excluye fin de vida y fecha de baja. No depende del corte del Resumen; es el calendario completo de 60 meses.</t>
      </text>
    </comment>
    <comment authorId="0" ref="X27">
      <text>
        <t xml:space="preserve">Depreciación del mes = tasa diaria × días del mes dentro del período de uso. Incluye primer día disponible y excluye fin de vida y fecha de baja. No depende del corte del Resumen; es el calendario completo de 60 meses.</t>
      </text>
    </comment>
    <comment authorId="0" ref="BD26">
      <text>
        <t xml:space="preserve">Depreciación del mes = tasa diaria × días del mes dentro del período de uso. Incluye primer día disponible y excluye fin de vida y fecha de baja. No depende del corte del Resumen; es el calendario completo de 60 meses.</t>
      </text>
    </comment>
    <comment authorId="0" ref="Y27">
      <text>
        <t xml:space="preserve">Depreciación del mes = tasa diaria × días del mes dentro del período de uso. Incluye primer día disponible y excluye fin de vida y fecha de baja. No depende del corte del Resumen; es el calendario completo de 60 meses.</t>
      </text>
    </comment>
    <comment authorId="0" ref="BE26">
      <text>
        <t xml:space="preserve">Depreciación del mes = tasa diaria × días del mes dentro del período de uso. Incluye primer día disponible y excluye fin de vida y fecha de baja. No depende del corte del Resumen; es el calendario completo de 60 meses.</t>
      </text>
    </comment>
    <comment authorId="0" ref="Z27">
      <text>
        <t xml:space="preserve">Depreciación del mes = tasa diaria × días del mes dentro del período de uso. Incluye primer día disponible y excluye fin de vida y fecha de baja. No depende del corte del Resumen; es el calendario completo de 60 meses.</t>
      </text>
    </comment>
    <comment authorId="0" ref="BF26">
      <text>
        <t xml:space="preserve">Depreciación del mes = tasa diaria × días del mes dentro del período de uso. Incluye primer día disponible y excluye fin de vida y fecha de baja. No depende del corte del Resumen; es el calendario completo de 60 meses.</t>
      </text>
    </comment>
    <comment authorId="0" ref="AA27">
      <text>
        <t xml:space="preserve">Depreciación del mes = tasa diaria × días del mes dentro del período de uso. Incluye primer día disponible y excluye fin de vida y fecha de baja. No depende del corte del Resumen; es el calendario completo de 60 meses.</t>
      </text>
    </comment>
    <comment authorId="0" ref="BG26">
      <text>
        <t xml:space="preserve">Depreciación del mes = tasa diaria × días del mes dentro del período de uso. Incluye primer día disponible y excluye fin de vida y fecha de baja. No depende del corte del Resumen; es el calendario completo de 60 meses.</t>
      </text>
    </comment>
    <comment authorId="0" ref="AB27">
      <text>
        <t xml:space="preserve">Depreciación del mes = tasa diaria × días del mes dentro del período de uso. Incluye primer día disponible y excluye fin de vida y fecha de baja. No depende del corte del Resumen; es el calendario completo de 60 meses.</t>
      </text>
    </comment>
    <comment authorId="0" ref="BH26">
      <text>
        <t xml:space="preserve">Depreciación del mes = tasa diaria × días del mes dentro del período de uso. Incluye primer día disponible y excluye fin de vida y fecha de baja. No depende del corte del Resumen; es el calendario completo de 60 meses.</t>
      </text>
    </comment>
    <comment authorId="0" ref="AC27">
      <text>
        <t xml:space="preserve">Depreciación del mes = tasa diaria × días del mes dentro del período de uso. Incluye primer día disponible y excluye fin de vida y fecha de baja. No depende del corte del Resumen; es el calendario completo de 60 meses.</t>
      </text>
    </comment>
    <comment authorId="0" ref="BI26">
      <text>
        <t xml:space="preserve">Depreciación del mes = tasa diaria × días del mes dentro del período de uso. Incluye primer día disponible y excluye fin de vida y fecha de baja. No depende del corte del Resumen; es el calendario completo de 60 meses.</t>
      </text>
    </comment>
    <comment authorId="0" ref="AD27">
      <text>
        <t xml:space="preserve">Depreciación del mes = tasa diaria × días del mes dentro del período de uso. Incluye primer día disponible y excluye fin de vida y fecha de baja. No depende del corte del Resumen; es el calendario completo de 60 meses.</t>
      </text>
    </comment>
    <comment authorId="0" ref="BJ26">
      <text>
        <t xml:space="preserve">Depreciación del mes = tasa diaria × días del mes dentro del período de uso. Incluye primer día disponible y excluye fin de vida y fecha de baja. No depende del corte del Resumen; es el calendario completo de 60 meses.</t>
      </text>
    </comment>
    <comment authorId="0" ref="AE27">
      <text>
        <t xml:space="preserve">Depreciación del mes = tasa diaria × días del mes dentro del período de uso. Incluye primer día disponible y excluye fin de vida y fecha de baja. No depende del corte del Resumen; es el calendario completo de 60 meses.</t>
      </text>
    </comment>
    <comment authorId="0" ref="BK26">
      <text>
        <t xml:space="preserve">Depreciación del mes = tasa diaria × días del mes dentro del período de uso. Incluye primer día disponible y excluye fin de vida y fecha de baja. No depende del corte del Resumen; es el calendario completo de 60 meses.</t>
      </text>
    </comment>
    <comment authorId="0" ref="AF27">
      <text>
        <t xml:space="preserve">Depreciación del mes = tasa diaria × días del mes dentro del período de uso. Incluye primer día disponible y excluye fin de vida y fecha de baja. No depende del corte del Resumen; es el calendario completo de 60 meses.</t>
      </text>
    </comment>
    <comment authorId="0" ref="BL26">
      <text>
        <t xml:space="preserve">Depreciación del mes = tasa diaria × días del mes dentro del período de uso. Incluye primer día disponible y excluye fin de vida y fecha de baja. No depende del corte del Resumen; es el calendario completo de 60 meses.</t>
      </text>
    </comment>
    <comment authorId="0" ref="AG27">
      <text>
        <t xml:space="preserve">Depreciación del mes = tasa diaria × días del mes dentro del período de uso. Incluye primer día disponible y excluye fin de vida y fecha de baja. No depende del corte del Resumen; es el calendario completo de 60 meses.</t>
      </text>
    </comment>
    <comment authorId="0" ref="AH27">
      <text>
        <t xml:space="preserve">Depreciación del mes = tasa diaria × días del mes dentro del período de uso. Incluye primer día disponible y excluye fin de vida y fecha de baja. No depende del corte del Resumen; es el calendario completo de 60 meses.</t>
      </text>
    </comment>
    <comment authorId="0" ref="AI27">
      <text>
        <t xml:space="preserve">Depreciación del mes = tasa diaria × días del mes dentro del período de uso. Incluye primer día disponible y excluye fin de vida y fecha de baja. No depende del corte del Resumen; es el calendario completo de 60 meses.</t>
      </text>
    </comment>
    <comment authorId="0" ref="AJ27">
      <text>
        <t xml:space="preserve">Depreciación del mes = tasa diaria × días del mes dentro del período de uso. Incluye primer día disponible y excluye fin de vida y fecha de baja. No depende del corte del Resumen; es el calendario completo de 60 meses.</t>
      </text>
    </comment>
    <comment authorId="0" ref="E28">
      <text>
        <t xml:space="preserve">Depreciación del mes = tasa diaria × días del mes dentro del período de uso. Incluye primer día disponible y excluye fin de vida y fecha de baja. No depende del corte del Resumen; es el calendario completo de 60 meses.</t>
      </text>
    </comment>
    <comment authorId="0" ref="AK27">
      <text>
        <t xml:space="preserve">Depreciación del mes = tasa diaria × días del mes dentro del período de uso. Incluye primer día disponible y excluye fin de vida y fecha de baja. No depende del corte del Resumen; es el calendario completo de 60 meses.</t>
      </text>
    </comment>
    <comment authorId="0" ref="F28">
      <text>
        <t xml:space="preserve">Depreciación del mes = tasa diaria × días del mes dentro del período de uso. Incluye primer día disponible y excluye fin de vida y fecha de baja. No depende del corte del Resumen; es el calendario completo de 60 meses.</t>
      </text>
    </comment>
    <comment authorId="0" ref="AL27">
      <text>
        <t xml:space="preserve">Depreciación del mes = tasa diaria × días del mes dentro del período de uso. Incluye primer día disponible y excluye fin de vida y fecha de baja. No depende del corte del Resumen; es el calendario completo de 60 meses.</t>
      </text>
    </comment>
    <comment authorId="0" ref="G28">
      <text>
        <t xml:space="preserve">Depreciación del mes = tasa diaria × días del mes dentro del período de uso. Incluye primer día disponible y excluye fin de vida y fecha de baja. No depende del corte del Resumen; es el calendario completo de 60 meses.</t>
      </text>
    </comment>
    <comment authorId="0" ref="AM27">
      <text>
        <t xml:space="preserve">Depreciación del mes = tasa diaria × días del mes dentro del período de uso. Incluye primer día disponible y excluye fin de vida y fecha de baja. No depende del corte del Resumen; es el calendario completo de 60 meses.</t>
      </text>
    </comment>
    <comment authorId="0" ref="H28">
      <text>
        <t xml:space="preserve">Depreciación del mes = tasa diaria × días del mes dentro del período de uso. Incluye primer día disponible y excluye fin de vida y fecha de baja. No depende del corte del Resumen; es el calendario completo de 60 meses.</t>
      </text>
    </comment>
    <comment authorId="0" ref="AN27">
      <text>
        <t xml:space="preserve">Depreciación del mes = tasa diaria × días del mes dentro del período de uso. Incluye primer día disponible y excluye fin de vida y fecha de baja. No depende del corte del Resumen; es el calendario completo de 60 meses.</t>
      </text>
    </comment>
    <comment authorId="0" ref="I28">
      <text>
        <t xml:space="preserve">Depreciación del mes = tasa diaria × días del mes dentro del período de uso. Incluye primer día disponible y excluye fin de vida y fecha de baja. No depende del corte del Resumen; es el calendario completo de 60 meses.</t>
      </text>
    </comment>
    <comment authorId="0" ref="AO27">
      <text>
        <t xml:space="preserve">Depreciación del mes = tasa diaria × días del mes dentro del período de uso. Incluye primer día disponible y excluye fin de vida y fecha de baja. No depende del corte del Resumen; es el calendario completo de 60 meses.</t>
      </text>
    </comment>
    <comment authorId="0" ref="J28">
      <text>
        <t xml:space="preserve">Depreciación del mes = tasa diaria × días del mes dentro del período de uso. Incluye primer día disponible y excluye fin de vida y fecha de baja. No depende del corte del Resumen; es el calendario completo de 60 meses.</t>
      </text>
    </comment>
    <comment authorId="0" ref="AP27">
      <text>
        <t xml:space="preserve">Depreciación del mes = tasa diaria × días del mes dentro del período de uso. Incluye primer día disponible y excluye fin de vida y fecha de baja. No depende del corte del Resumen; es el calendario completo de 60 meses.</t>
      </text>
    </comment>
    <comment authorId="0" ref="K28">
      <text>
        <t xml:space="preserve">Depreciación del mes = tasa diaria × días del mes dentro del período de uso. Incluye primer día disponible y excluye fin de vida y fecha de baja. No depende del corte del Resumen; es el calendario completo de 60 meses.</t>
      </text>
    </comment>
    <comment authorId="0" ref="AQ27">
      <text>
        <t xml:space="preserve">Depreciación del mes = tasa diaria × días del mes dentro del período de uso. Incluye primer día disponible y excluye fin de vida y fecha de baja. No depende del corte del Resumen; es el calendario completo de 60 meses.</t>
      </text>
    </comment>
    <comment authorId="0" ref="L28">
      <text>
        <t xml:space="preserve">Depreciación del mes = tasa diaria × días del mes dentro del período de uso. Incluye primer día disponible y excluye fin de vida y fecha de baja. No depende del corte del Resumen; es el calendario completo de 60 meses.</t>
      </text>
    </comment>
    <comment authorId="0" ref="AR27">
      <text>
        <t xml:space="preserve">Depreciación del mes = tasa diaria × días del mes dentro del período de uso. Incluye primer día disponible y excluye fin de vida y fecha de baja. No depende del corte del Resumen; es el calendario completo de 60 meses.</t>
      </text>
    </comment>
    <comment authorId="0" ref="M28">
      <text>
        <t xml:space="preserve">Depreciación del mes = tasa diaria × días del mes dentro del período de uso. Incluye primer día disponible y excluye fin de vida y fecha de baja. No depende del corte del Resumen; es el calendario completo de 60 meses.</t>
      </text>
    </comment>
    <comment authorId="0" ref="AS27">
      <text>
        <t xml:space="preserve">Depreciación del mes = tasa diaria × días del mes dentro del período de uso. Incluye primer día disponible y excluye fin de vida y fecha de baja. No depende del corte del Resumen; es el calendario completo de 60 meses.</t>
      </text>
    </comment>
    <comment authorId="0" ref="N28">
      <text>
        <t xml:space="preserve">Depreciación del mes = tasa diaria × días del mes dentro del período de uso. Incluye primer día disponible y excluye fin de vida y fecha de baja. No depende del corte del Resumen; es el calendario completo de 60 meses.</t>
      </text>
    </comment>
    <comment authorId="0" ref="AT27">
      <text>
        <t xml:space="preserve">Depreciación del mes = tasa diaria × días del mes dentro del período de uso. Incluye primer día disponible y excluye fin de vida y fecha de baja. No depende del corte del Resumen; es el calendario completo de 60 meses.</t>
      </text>
    </comment>
    <comment authorId="0" ref="O28">
      <text>
        <t xml:space="preserve">Depreciación del mes = tasa diaria × días del mes dentro del período de uso. Incluye primer día disponible y excluye fin de vida y fecha de baja. No depende del corte del Resumen; es el calendario completo de 60 meses.</t>
      </text>
    </comment>
    <comment authorId="0" ref="AU27">
      <text>
        <t xml:space="preserve">Depreciación del mes = tasa diaria × días del mes dentro del período de uso. Incluye primer día disponible y excluye fin de vida y fecha de baja. No depende del corte del Resumen; es el calendario completo de 60 meses.</t>
      </text>
    </comment>
    <comment authorId="0" ref="P28">
      <text>
        <t xml:space="preserve">Depreciación del mes = tasa diaria × días del mes dentro del período de uso. Incluye primer día disponible y excluye fin de vida y fecha de baja. No depende del corte del Resumen; es el calendario completo de 60 meses.</t>
      </text>
    </comment>
    <comment authorId="0" ref="AV27">
      <text>
        <t xml:space="preserve">Depreciación del mes = tasa diaria × días del mes dentro del período de uso. Incluye primer día disponible y excluye fin de vida y fecha de baja. No depende del corte del Resumen; es el calendario completo de 60 meses.</t>
      </text>
    </comment>
    <comment authorId="0" ref="Q28">
      <text>
        <t xml:space="preserve">Depreciación del mes = tasa diaria × días del mes dentro del período de uso. Incluye primer día disponible y excluye fin de vida y fecha de baja. No depende del corte del Resumen; es el calendario completo de 60 meses.</t>
      </text>
    </comment>
    <comment authorId="0" ref="AW27">
      <text>
        <t xml:space="preserve">Depreciación del mes = tasa diaria × días del mes dentro del período de uso. Incluye primer día disponible y excluye fin de vida y fecha de baja. No depende del corte del Resumen; es el calendario completo de 60 meses.</t>
      </text>
    </comment>
    <comment authorId="0" ref="R28">
      <text>
        <t xml:space="preserve">Depreciación del mes = tasa diaria × días del mes dentro del período de uso. Incluye primer día disponible y excluye fin de vida y fecha de baja. No depende del corte del Resumen; es el calendario completo de 60 meses.</t>
      </text>
    </comment>
    <comment authorId="0" ref="AX27">
      <text>
        <t xml:space="preserve">Depreciación del mes = tasa diaria × días del mes dentro del período de uso. Incluye primer día disponible y excluye fin de vida y fecha de baja. No depende del corte del Resumen; es el calendario completo de 60 meses.</t>
      </text>
    </comment>
    <comment authorId="0" ref="S28">
      <text>
        <t xml:space="preserve">Depreciación del mes = tasa diaria × días del mes dentro del período de uso. Incluye primer día disponible y excluye fin de vida y fecha de baja. No depende del corte del Resumen; es el calendario completo de 60 meses.</t>
      </text>
    </comment>
    <comment authorId="0" ref="AY27">
      <text>
        <t xml:space="preserve">Depreciación del mes = tasa diaria × días del mes dentro del período de uso. Incluye primer día disponible y excluye fin de vida y fecha de baja. No depende del corte del Resumen; es el calendario completo de 60 meses.</t>
      </text>
    </comment>
    <comment authorId="0" ref="T28">
      <text>
        <t xml:space="preserve">Depreciación del mes = tasa diaria × días del mes dentro del período de uso. Incluye primer día disponible y excluye fin de vida y fecha de baja. No depende del corte del Resumen; es el calendario completo de 60 meses.</t>
      </text>
    </comment>
    <comment authorId="0" ref="AZ27">
      <text>
        <t xml:space="preserve">Depreciación del mes = tasa diaria × días del mes dentro del período de uso. Incluye primer día disponible y excluye fin de vida y fecha de baja. No depende del corte del Resumen; es el calendario completo de 60 meses.</t>
      </text>
    </comment>
    <comment authorId="0" ref="U28">
      <text>
        <t xml:space="preserve">Depreciación del mes = tasa diaria × días del mes dentro del período de uso. Incluye primer día disponible y excluye fin de vida y fecha de baja. No depende del corte del Resumen; es el calendario completo de 60 meses.</t>
      </text>
    </comment>
    <comment authorId="0" ref="BA27">
      <text>
        <t xml:space="preserve">Depreciación del mes = tasa diaria × días del mes dentro del período de uso. Incluye primer día disponible y excluye fin de vida y fecha de baja. No depende del corte del Resumen; es el calendario completo de 60 meses.</t>
      </text>
    </comment>
    <comment authorId="0" ref="V28">
      <text>
        <t xml:space="preserve">Depreciación del mes = tasa diaria × días del mes dentro del período de uso. Incluye primer día disponible y excluye fin de vida y fecha de baja. No depende del corte del Resumen; es el calendario completo de 60 meses.</t>
      </text>
    </comment>
    <comment authorId="0" ref="BB27">
      <text>
        <t xml:space="preserve">Depreciación del mes = tasa diaria × días del mes dentro del período de uso. Incluye primer día disponible y excluye fin de vida y fecha de baja. No depende del corte del Resumen; es el calendario completo de 60 meses.</t>
      </text>
    </comment>
    <comment authorId="0" ref="W28">
      <text>
        <t xml:space="preserve">Depreciación del mes = tasa diaria × días del mes dentro del período de uso. Incluye primer día disponible y excluye fin de vida y fecha de baja. No depende del corte del Resumen; es el calendario completo de 60 meses.</t>
      </text>
    </comment>
    <comment authorId="0" ref="BC27">
      <text>
        <t xml:space="preserve">Depreciación del mes = tasa diaria × días del mes dentro del período de uso. Incluye primer día disponible y excluye fin de vida y fecha de baja. No depende del corte del Resumen; es el calendario completo de 60 meses.</t>
      </text>
    </comment>
    <comment authorId="0" ref="X28">
      <text>
        <t xml:space="preserve">Depreciación del mes = tasa diaria × días del mes dentro del período de uso. Incluye primer día disponible y excluye fin de vida y fecha de baja. No depende del corte del Resumen; es el calendario completo de 60 meses.</t>
      </text>
    </comment>
    <comment authorId="0" ref="BD27">
      <text>
        <t xml:space="preserve">Depreciación del mes = tasa diaria × días del mes dentro del período de uso. Incluye primer día disponible y excluye fin de vida y fecha de baja. No depende del corte del Resumen; es el calendario completo de 60 meses.</t>
      </text>
    </comment>
    <comment authorId="0" ref="Y28">
      <text>
        <t xml:space="preserve">Depreciación del mes = tasa diaria × días del mes dentro del período de uso. Incluye primer día disponible y excluye fin de vida y fecha de baja. No depende del corte del Resumen; es el calendario completo de 60 meses.</t>
      </text>
    </comment>
    <comment authorId="0" ref="BE27">
      <text>
        <t xml:space="preserve">Depreciación del mes = tasa diaria × días del mes dentro del período de uso. Incluye primer día disponible y excluye fin de vida y fecha de baja. No depende del corte del Resumen; es el calendario completo de 60 meses.</t>
      </text>
    </comment>
    <comment authorId="0" ref="Z28">
      <text>
        <t xml:space="preserve">Depreciación del mes = tasa diaria × días del mes dentro del período de uso. Incluye primer día disponible y excluye fin de vida y fecha de baja. No depende del corte del Resumen; es el calendario completo de 60 meses.</t>
      </text>
    </comment>
    <comment authorId="0" ref="BF27">
      <text>
        <t xml:space="preserve">Depreciación del mes = tasa diaria × días del mes dentro del período de uso. Incluye primer día disponible y excluye fin de vida y fecha de baja. No depende del corte del Resumen; es el calendario completo de 60 meses.</t>
      </text>
    </comment>
    <comment authorId="0" ref="AA28">
      <text>
        <t xml:space="preserve">Depreciación del mes = tasa diaria × días del mes dentro del período de uso. Incluye primer día disponible y excluye fin de vida y fecha de baja. No depende del corte del Resumen; es el calendario completo de 60 meses.</t>
      </text>
    </comment>
    <comment authorId="0" ref="BG27">
      <text>
        <t xml:space="preserve">Depreciación del mes = tasa diaria × días del mes dentro del período de uso. Incluye primer día disponible y excluye fin de vida y fecha de baja. No depende del corte del Resumen; es el calendario completo de 60 meses.</t>
      </text>
    </comment>
    <comment authorId="0" ref="AB28">
      <text>
        <t xml:space="preserve">Depreciación del mes = tasa diaria × días del mes dentro del período de uso. Incluye primer día disponible y excluye fin de vida y fecha de baja. No depende del corte del Resumen; es el calendario completo de 60 meses.</t>
      </text>
    </comment>
    <comment authorId="0" ref="BH27">
      <text>
        <t xml:space="preserve">Depreciación del mes = tasa diaria × días del mes dentro del período de uso. Incluye primer día disponible y excluye fin de vida y fecha de baja. No depende del corte del Resumen; es el calendario completo de 60 meses.</t>
      </text>
    </comment>
    <comment authorId="0" ref="AC28">
      <text>
        <t xml:space="preserve">Depreciación del mes = tasa diaria × días del mes dentro del período de uso. Incluye primer día disponible y excluye fin de vida y fecha de baja. No depende del corte del Resumen; es el calendario completo de 60 meses.</t>
      </text>
    </comment>
    <comment authorId="0" ref="BI27">
      <text>
        <t xml:space="preserve">Depreciación del mes = tasa diaria × días del mes dentro del período de uso. Incluye primer día disponible y excluye fin de vida y fecha de baja. No depende del corte del Resumen; es el calendario completo de 60 meses.</t>
      </text>
    </comment>
    <comment authorId="0" ref="AD28">
      <text>
        <t xml:space="preserve">Depreciación del mes = tasa diaria × días del mes dentro del período de uso. Incluye primer día disponible y excluye fin de vida y fecha de baja. No depende del corte del Resumen; es el calendario completo de 60 meses.</t>
      </text>
    </comment>
    <comment authorId="0" ref="BJ27">
      <text>
        <t xml:space="preserve">Depreciación del mes = tasa diaria × días del mes dentro del período de uso. Incluye primer día disponible y excluye fin de vida y fecha de baja. No depende del corte del Resumen; es el calendario completo de 60 meses.</t>
      </text>
    </comment>
    <comment authorId="0" ref="AE28">
      <text>
        <t xml:space="preserve">Depreciación del mes = tasa diaria × días del mes dentro del período de uso. Incluye primer día disponible y excluye fin de vida y fecha de baja. No depende del corte del Resumen; es el calendario completo de 60 meses.</t>
      </text>
    </comment>
    <comment authorId="0" ref="BK27">
      <text>
        <t xml:space="preserve">Depreciación del mes = tasa diaria × días del mes dentro del período de uso. Incluye primer día disponible y excluye fin de vida y fecha de baja. No depende del corte del Resumen; es el calendario completo de 60 meses.</t>
      </text>
    </comment>
    <comment authorId="0" ref="AF28">
      <text>
        <t xml:space="preserve">Depreciación del mes = tasa diaria × días del mes dentro del período de uso. Incluye primer día disponible y excluye fin de vida y fecha de baja. No depende del corte del Resumen; es el calendario completo de 60 meses.</t>
      </text>
    </comment>
    <comment authorId="0" ref="BL27">
      <text>
        <t xml:space="preserve">Depreciación del mes = tasa diaria × días del mes dentro del período de uso. Incluye primer día disponible y excluye fin de vida y fecha de baja. No depende del corte del Resumen; es el calendario completo de 60 meses.</t>
      </text>
    </comment>
    <comment authorId="0" ref="AG28">
      <text>
        <t xml:space="preserve">Depreciación del mes = tasa diaria × días del mes dentro del período de uso. Incluye primer día disponible y excluye fin de vida y fecha de baja. No depende del corte del Resumen; es el calendario completo de 60 meses.</t>
      </text>
    </comment>
    <comment authorId="0" ref="AH28">
      <text>
        <t xml:space="preserve">Depreciación del mes = tasa diaria × días del mes dentro del período de uso. Incluye primer día disponible y excluye fin de vida y fecha de baja. No depende del corte del Resumen; es el calendario completo de 60 meses.</t>
      </text>
    </comment>
    <comment authorId="0" ref="AI28">
      <text>
        <t xml:space="preserve">Depreciación del mes = tasa diaria × días del mes dentro del período de uso. Incluye primer día disponible y excluye fin de vida y fecha de baja. No depende del corte del Resumen; es el calendario completo de 60 meses.</t>
      </text>
    </comment>
    <comment authorId="0" ref="AJ28">
      <text>
        <t xml:space="preserve">Depreciación del mes = tasa diaria × días del mes dentro del período de uso. Incluye primer día disponible y excluye fin de vida y fecha de baja. No depende del corte del Resumen; es el calendario completo de 60 meses.</t>
      </text>
    </comment>
    <comment authorId="0" ref="E29">
      <text>
        <t xml:space="preserve">Depreciación del mes = tasa diaria × días del mes dentro del período de uso. Incluye primer día disponible y excluye fin de vida y fecha de baja. No depende del corte del Resumen; es el calendario completo de 60 meses.</t>
      </text>
    </comment>
    <comment authorId="0" ref="AK28">
      <text>
        <t xml:space="preserve">Depreciación del mes = tasa diaria × días del mes dentro del período de uso. Incluye primer día disponible y excluye fin de vida y fecha de baja. No depende del corte del Resumen; es el calendario completo de 60 meses.</t>
      </text>
    </comment>
    <comment authorId="0" ref="F29">
      <text>
        <t xml:space="preserve">Depreciación del mes = tasa diaria × días del mes dentro del período de uso. Incluye primer día disponible y excluye fin de vida y fecha de baja. No depende del corte del Resumen; es el calendario completo de 60 meses.</t>
      </text>
    </comment>
    <comment authorId="0" ref="AL28">
      <text>
        <t xml:space="preserve">Depreciación del mes = tasa diaria × días del mes dentro del período de uso. Incluye primer día disponible y excluye fin de vida y fecha de baja. No depende del corte del Resumen; es el calendario completo de 60 meses.</t>
      </text>
    </comment>
    <comment authorId="0" ref="G29">
      <text>
        <t xml:space="preserve">Depreciación del mes = tasa diaria × días del mes dentro del período de uso. Incluye primer día disponible y excluye fin de vida y fecha de baja. No depende del corte del Resumen; es el calendario completo de 60 meses.</t>
      </text>
    </comment>
    <comment authorId="0" ref="AM28">
      <text>
        <t xml:space="preserve">Depreciación del mes = tasa diaria × días del mes dentro del período de uso. Incluye primer día disponible y excluye fin de vida y fecha de baja. No depende del corte del Resumen; es el calendario completo de 60 meses.</t>
      </text>
    </comment>
    <comment authorId="0" ref="H29">
      <text>
        <t xml:space="preserve">Depreciación del mes = tasa diaria × días del mes dentro del período de uso. Incluye primer día disponible y excluye fin de vida y fecha de baja. No depende del corte del Resumen; es el calendario completo de 60 meses.</t>
      </text>
    </comment>
    <comment authorId="0" ref="AN28">
      <text>
        <t xml:space="preserve">Depreciación del mes = tasa diaria × días del mes dentro del período de uso. Incluye primer día disponible y excluye fin de vida y fecha de baja. No depende del corte del Resumen; es el calendario completo de 60 meses.</t>
      </text>
    </comment>
    <comment authorId="0" ref="I29">
      <text>
        <t xml:space="preserve">Depreciación del mes = tasa diaria × días del mes dentro del período de uso. Incluye primer día disponible y excluye fin de vida y fecha de baja. No depende del corte del Resumen; es el calendario completo de 60 meses.</t>
      </text>
    </comment>
    <comment authorId="0" ref="AO28">
      <text>
        <t xml:space="preserve">Depreciación del mes = tasa diaria × días del mes dentro del período de uso. Incluye primer día disponible y excluye fin de vida y fecha de baja. No depende del corte del Resumen; es el calendario completo de 60 meses.</t>
      </text>
    </comment>
    <comment authorId="0" ref="J29">
      <text>
        <t xml:space="preserve">Depreciación del mes = tasa diaria × días del mes dentro del período de uso. Incluye primer día disponible y excluye fin de vida y fecha de baja. No depende del corte del Resumen; es el calendario completo de 60 meses.</t>
      </text>
    </comment>
    <comment authorId="0" ref="AP28">
      <text>
        <t xml:space="preserve">Depreciación del mes = tasa diaria × días del mes dentro del período de uso. Incluye primer día disponible y excluye fin de vida y fecha de baja. No depende del corte del Resumen; es el calendario completo de 60 meses.</t>
      </text>
    </comment>
    <comment authorId="0" ref="K29">
      <text>
        <t xml:space="preserve">Depreciación del mes = tasa diaria × días del mes dentro del período de uso. Incluye primer día disponible y excluye fin de vida y fecha de baja. No depende del corte del Resumen; es el calendario completo de 60 meses.</t>
      </text>
    </comment>
    <comment authorId="0" ref="AQ28">
      <text>
        <t xml:space="preserve">Depreciación del mes = tasa diaria × días del mes dentro del período de uso. Incluye primer día disponible y excluye fin de vida y fecha de baja. No depende del corte del Resumen; es el calendario completo de 60 meses.</t>
      </text>
    </comment>
    <comment authorId="0" ref="L29">
      <text>
        <t xml:space="preserve">Depreciación del mes = tasa diaria × días del mes dentro del período de uso. Incluye primer día disponible y excluye fin de vida y fecha de baja. No depende del corte del Resumen; es el calendario completo de 60 meses.</t>
      </text>
    </comment>
    <comment authorId="0" ref="AR28">
      <text>
        <t xml:space="preserve">Depreciación del mes = tasa diaria × días del mes dentro del período de uso. Incluye primer día disponible y excluye fin de vida y fecha de baja. No depende del corte del Resumen; es el calendario completo de 60 meses.</t>
      </text>
    </comment>
    <comment authorId="0" ref="M29">
      <text>
        <t xml:space="preserve">Depreciación del mes = tasa diaria × días del mes dentro del período de uso. Incluye primer día disponible y excluye fin de vida y fecha de baja. No depende del corte del Resumen; es el calendario completo de 60 meses.</t>
      </text>
    </comment>
    <comment authorId="0" ref="AS28">
      <text>
        <t xml:space="preserve">Depreciación del mes = tasa diaria × días del mes dentro del período de uso. Incluye primer día disponible y excluye fin de vida y fecha de baja. No depende del corte del Resumen; es el calendario completo de 60 meses.</t>
      </text>
    </comment>
    <comment authorId="0" ref="N29">
      <text>
        <t xml:space="preserve">Depreciación del mes = tasa diaria × días del mes dentro del período de uso. Incluye primer día disponible y excluye fin de vida y fecha de baja. No depende del corte del Resumen; es el calendario completo de 60 meses.</t>
      </text>
    </comment>
    <comment authorId="0" ref="AT28">
      <text>
        <t xml:space="preserve">Depreciación del mes = tasa diaria × días del mes dentro del período de uso. Incluye primer día disponible y excluye fin de vida y fecha de baja. No depende del corte del Resumen; es el calendario completo de 60 meses.</t>
      </text>
    </comment>
    <comment authorId="0" ref="O29">
      <text>
        <t xml:space="preserve">Depreciación del mes = tasa diaria × días del mes dentro del período de uso. Incluye primer día disponible y excluye fin de vida y fecha de baja. No depende del corte del Resumen; es el calendario completo de 60 meses.</t>
      </text>
    </comment>
    <comment authorId="0" ref="AU28">
      <text>
        <t xml:space="preserve">Depreciación del mes = tasa diaria × días del mes dentro del período de uso. Incluye primer día disponible y excluye fin de vida y fecha de baja. No depende del corte del Resumen; es el calendario completo de 60 meses.</t>
      </text>
    </comment>
    <comment authorId="0" ref="P29">
      <text>
        <t xml:space="preserve">Depreciación del mes = tasa diaria × días del mes dentro del período de uso. Incluye primer día disponible y excluye fin de vida y fecha de baja. No depende del corte del Resumen; es el calendario completo de 60 meses.</t>
      </text>
    </comment>
    <comment authorId="0" ref="AV28">
      <text>
        <t xml:space="preserve">Depreciación del mes = tasa diaria × días del mes dentro del período de uso. Incluye primer día disponible y excluye fin de vida y fecha de baja. No depende del corte del Resumen; es el calendario completo de 60 meses.</t>
      </text>
    </comment>
    <comment authorId="0" ref="Q29">
      <text>
        <t xml:space="preserve">Depreciación del mes = tasa diaria × días del mes dentro del período de uso. Incluye primer día disponible y excluye fin de vida y fecha de baja. No depende del corte del Resumen; es el calendario completo de 60 meses.</t>
      </text>
    </comment>
    <comment authorId="0" ref="AW28">
      <text>
        <t xml:space="preserve">Depreciación del mes = tasa diaria × días del mes dentro del período de uso. Incluye primer día disponible y excluye fin de vida y fecha de baja. No depende del corte del Resumen; es el calendario completo de 60 meses.</t>
      </text>
    </comment>
    <comment authorId="0" ref="R29">
      <text>
        <t xml:space="preserve">Depreciación del mes = tasa diaria × días del mes dentro del período de uso. Incluye primer día disponible y excluye fin de vida y fecha de baja. No depende del corte del Resumen; es el calendario completo de 60 meses.</t>
      </text>
    </comment>
    <comment authorId="0" ref="AX28">
      <text>
        <t xml:space="preserve">Depreciación del mes = tasa diaria × días del mes dentro del período de uso. Incluye primer día disponible y excluye fin de vida y fecha de baja. No depende del corte del Resumen; es el calendario completo de 60 meses.</t>
      </text>
    </comment>
    <comment authorId="0" ref="S29">
      <text>
        <t xml:space="preserve">Depreciación del mes = tasa diaria × días del mes dentro del período de uso. Incluye primer día disponible y excluye fin de vida y fecha de baja. No depende del corte del Resumen; es el calendario completo de 60 meses.</t>
      </text>
    </comment>
    <comment authorId="0" ref="AY28">
      <text>
        <t xml:space="preserve">Depreciación del mes = tasa diaria × días del mes dentro del período de uso. Incluye primer día disponible y excluye fin de vida y fecha de baja. No depende del corte del Resumen; es el calendario completo de 60 meses.</t>
      </text>
    </comment>
    <comment authorId="0" ref="T29">
      <text>
        <t xml:space="preserve">Depreciación del mes = tasa diaria × días del mes dentro del período de uso. Incluye primer día disponible y excluye fin de vida y fecha de baja. No depende del corte del Resumen; es el calendario completo de 60 meses.</t>
      </text>
    </comment>
    <comment authorId="0" ref="AZ28">
      <text>
        <t xml:space="preserve">Depreciación del mes = tasa diaria × días del mes dentro del período de uso. Incluye primer día disponible y excluye fin de vida y fecha de baja. No depende del corte del Resumen; es el calendario completo de 60 meses.</t>
      </text>
    </comment>
    <comment authorId="0" ref="U29">
      <text>
        <t xml:space="preserve">Depreciación del mes = tasa diaria × días del mes dentro del período de uso. Incluye primer día disponible y excluye fin de vida y fecha de baja. No depende del corte del Resumen; es el calendario completo de 60 meses.</t>
      </text>
    </comment>
    <comment authorId="0" ref="BA28">
      <text>
        <t xml:space="preserve">Depreciación del mes = tasa diaria × días del mes dentro del período de uso. Incluye primer día disponible y excluye fin de vida y fecha de baja. No depende del corte del Resumen; es el calendario completo de 60 meses.</t>
      </text>
    </comment>
    <comment authorId="0" ref="V29">
      <text>
        <t xml:space="preserve">Depreciación del mes = tasa diaria × días del mes dentro del período de uso. Incluye primer día disponible y excluye fin de vida y fecha de baja. No depende del corte del Resumen; es el calendario completo de 60 meses.</t>
      </text>
    </comment>
    <comment authorId="0" ref="BB28">
      <text>
        <t xml:space="preserve">Depreciación del mes = tasa diaria × días del mes dentro del período de uso. Incluye primer día disponible y excluye fin de vida y fecha de baja. No depende del corte del Resumen; es el calendario completo de 60 meses.</t>
      </text>
    </comment>
    <comment authorId="0" ref="W29">
      <text>
        <t xml:space="preserve">Depreciación del mes = tasa diaria × días del mes dentro del período de uso. Incluye primer día disponible y excluye fin de vida y fecha de baja. No depende del corte del Resumen; es el calendario completo de 60 meses.</t>
      </text>
    </comment>
    <comment authorId="0" ref="BC28">
      <text>
        <t xml:space="preserve">Depreciación del mes = tasa diaria × días del mes dentro del período de uso. Incluye primer día disponible y excluye fin de vida y fecha de baja. No depende del corte del Resumen; es el calendario completo de 60 meses.</t>
      </text>
    </comment>
    <comment authorId="0" ref="X29">
      <text>
        <t xml:space="preserve">Depreciación del mes = tasa diaria × días del mes dentro del período de uso. Incluye primer día disponible y excluye fin de vida y fecha de baja. No depende del corte del Resumen; es el calendario completo de 60 meses.</t>
      </text>
    </comment>
    <comment authorId="0" ref="BD28">
      <text>
        <t xml:space="preserve">Depreciación del mes = tasa diaria × días del mes dentro del período de uso. Incluye primer día disponible y excluye fin de vida y fecha de baja. No depende del corte del Resumen; es el calendario completo de 60 meses.</t>
      </text>
    </comment>
    <comment authorId="0" ref="Y29">
      <text>
        <t xml:space="preserve">Depreciación del mes = tasa diaria × días del mes dentro del período de uso. Incluye primer día disponible y excluye fin de vida y fecha de baja. No depende del corte del Resumen; es el calendario completo de 60 meses.</t>
      </text>
    </comment>
    <comment authorId="0" ref="BE28">
      <text>
        <t xml:space="preserve">Depreciación del mes = tasa diaria × días del mes dentro del período de uso. Incluye primer día disponible y excluye fin de vida y fecha de baja. No depende del corte del Resumen; es el calendario completo de 60 meses.</t>
      </text>
    </comment>
    <comment authorId="0" ref="Z29">
      <text>
        <t xml:space="preserve">Depreciación del mes = tasa diaria × días del mes dentro del período de uso. Incluye primer día disponible y excluye fin de vida y fecha de baja. No depende del corte del Resumen; es el calendario completo de 60 meses.</t>
      </text>
    </comment>
    <comment authorId="0" ref="BF28">
      <text>
        <t xml:space="preserve">Depreciación del mes = tasa diaria × días del mes dentro del período de uso. Incluye primer día disponible y excluye fin de vida y fecha de baja. No depende del corte del Resumen; es el calendario completo de 60 meses.</t>
      </text>
    </comment>
    <comment authorId="0" ref="AA29">
      <text>
        <t xml:space="preserve">Depreciación del mes = tasa diaria × días del mes dentro del período de uso. Incluye primer día disponible y excluye fin de vida y fecha de baja. No depende del corte del Resumen; es el calendario completo de 60 meses.</t>
      </text>
    </comment>
    <comment authorId="0" ref="BG28">
      <text>
        <t xml:space="preserve">Depreciación del mes = tasa diaria × días del mes dentro del período de uso. Incluye primer día disponible y excluye fin de vida y fecha de baja. No depende del corte del Resumen; es el calendario completo de 60 meses.</t>
      </text>
    </comment>
    <comment authorId="0" ref="AB29">
      <text>
        <t xml:space="preserve">Depreciación del mes = tasa diaria × días del mes dentro del período de uso. Incluye primer día disponible y excluye fin de vida y fecha de baja. No depende del corte del Resumen; es el calendario completo de 60 meses.</t>
      </text>
    </comment>
    <comment authorId="0" ref="BH28">
      <text>
        <t xml:space="preserve">Depreciación del mes = tasa diaria × días del mes dentro del período de uso. Incluye primer día disponible y excluye fin de vida y fecha de baja. No depende del corte del Resumen; es el calendario completo de 60 meses.</t>
      </text>
    </comment>
    <comment authorId="0" ref="AC29">
      <text>
        <t xml:space="preserve">Depreciación del mes = tasa diaria × días del mes dentro del período de uso. Incluye primer día disponible y excluye fin de vida y fecha de baja. No depende del corte del Resumen; es el calendario completo de 60 meses.</t>
      </text>
    </comment>
    <comment authorId="0" ref="BI28">
      <text>
        <t xml:space="preserve">Depreciación del mes = tasa diaria × días del mes dentro del período de uso. Incluye primer día disponible y excluye fin de vida y fecha de baja. No depende del corte del Resumen; es el calendario completo de 60 meses.</t>
      </text>
    </comment>
    <comment authorId="0" ref="AD29">
      <text>
        <t xml:space="preserve">Depreciación del mes = tasa diaria × días del mes dentro del período de uso. Incluye primer día disponible y excluye fin de vida y fecha de baja. No depende del corte del Resumen; es el calendario completo de 60 meses.</t>
      </text>
    </comment>
    <comment authorId="0" ref="BJ28">
      <text>
        <t xml:space="preserve">Depreciación del mes = tasa diaria × días del mes dentro del período de uso. Incluye primer día disponible y excluye fin de vida y fecha de baja. No depende del corte del Resumen; es el calendario completo de 60 meses.</t>
      </text>
    </comment>
    <comment authorId="0" ref="AE29">
      <text>
        <t xml:space="preserve">Depreciación del mes = tasa diaria × días del mes dentro del período de uso. Incluye primer día disponible y excluye fin de vida y fecha de baja. No depende del corte del Resumen; es el calendario completo de 60 meses.</t>
      </text>
    </comment>
    <comment authorId="0" ref="BK28">
      <text>
        <t xml:space="preserve">Depreciación del mes = tasa diaria × días del mes dentro del período de uso. Incluye primer día disponible y excluye fin de vida y fecha de baja. No depende del corte del Resumen; es el calendario completo de 60 meses.</t>
      </text>
    </comment>
    <comment authorId="0" ref="AF29">
      <text>
        <t xml:space="preserve">Depreciación del mes = tasa diaria × días del mes dentro del período de uso. Incluye primer día disponible y excluye fin de vida y fecha de baja. No depende del corte del Resumen; es el calendario completo de 60 meses.</t>
      </text>
    </comment>
    <comment authorId="0" ref="BL28">
      <text>
        <t xml:space="preserve">Depreciación del mes = tasa diaria × días del mes dentro del período de uso. Incluye primer día disponible y excluye fin de vida y fecha de baja. No depende del corte del Resumen; es el calendario completo de 60 meses.</t>
      </text>
    </comment>
    <comment authorId="0" ref="AG29">
      <text>
        <t xml:space="preserve">Depreciación del mes = tasa diaria × días del mes dentro del período de uso. Incluye primer día disponible y excluye fin de vida y fecha de baja. No depende del corte del Resumen; es el calendario completo de 60 meses.</t>
      </text>
    </comment>
    <comment authorId="0" ref="AH29">
      <text>
        <t xml:space="preserve">Depreciación del mes = tasa diaria × días del mes dentro del período de uso. Incluye primer día disponible y excluye fin de vida y fecha de baja. No depende del corte del Resumen; es el calendario completo de 60 meses.</t>
      </text>
    </comment>
    <comment authorId="0" ref="AI29">
      <text>
        <t xml:space="preserve">Depreciación del mes = tasa diaria × días del mes dentro del período de uso. Incluye primer día disponible y excluye fin de vida y fecha de baja. No depende del corte del Resumen; es el calendario completo de 60 meses.</t>
      </text>
    </comment>
    <comment authorId="0" ref="AJ29">
      <text>
        <t xml:space="preserve">Depreciación del mes = tasa diaria × días del mes dentro del período de uso. Incluye primer día disponible y excluye fin de vida y fecha de baja. No depende del corte del Resumen; es el calendario completo de 60 meses.</t>
      </text>
    </comment>
    <comment authorId="0" ref="E30">
      <text>
        <t xml:space="preserve">Depreciación del mes = tasa diaria × días del mes dentro del período de uso. Incluye primer día disponible y excluye fin de vida y fecha de baja. No depende del corte del Resumen; es el calendario completo de 60 meses.</t>
      </text>
    </comment>
    <comment authorId="0" ref="AK29">
      <text>
        <t xml:space="preserve">Depreciación del mes = tasa diaria × días del mes dentro del período de uso. Incluye primer día disponible y excluye fin de vida y fecha de baja. No depende del corte del Resumen; es el calendario completo de 60 meses.</t>
      </text>
    </comment>
    <comment authorId="0" ref="F30">
      <text>
        <t xml:space="preserve">Depreciación del mes = tasa diaria × días del mes dentro del período de uso. Incluye primer día disponible y excluye fin de vida y fecha de baja. No depende del corte del Resumen; es el calendario completo de 60 meses.</t>
      </text>
    </comment>
    <comment authorId="0" ref="AL29">
      <text>
        <t xml:space="preserve">Depreciación del mes = tasa diaria × días del mes dentro del período de uso. Incluye primer día disponible y excluye fin de vida y fecha de baja. No depende del corte del Resumen; es el calendario completo de 60 meses.</t>
      </text>
    </comment>
    <comment authorId="0" ref="G30">
      <text>
        <t xml:space="preserve">Depreciación del mes = tasa diaria × días del mes dentro del período de uso. Incluye primer día disponible y excluye fin de vida y fecha de baja. No depende del corte del Resumen; es el calendario completo de 60 meses.</t>
      </text>
    </comment>
    <comment authorId="0" ref="AM29">
      <text>
        <t xml:space="preserve">Depreciación del mes = tasa diaria × días del mes dentro del período de uso. Incluye primer día disponible y excluye fin de vida y fecha de baja. No depende del corte del Resumen; es el calendario completo de 60 meses.</t>
      </text>
    </comment>
    <comment authorId="0" ref="H30">
      <text>
        <t xml:space="preserve">Depreciación del mes = tasa diaria × días del mes dentro del período de uso. Incluye primer día disponible y excluye fin de vida y fecha de baja. No depende del corte del Resumen; es el calendario completo de 60 meses.</t>
      </text>
    </comment>
    <comment authorId="0" ref="AN29">
      <text>
        <t xml:space="preserve">Depreciación del mes = tasa diaria × días del mes dentro del período de uso. Incluye primer día disponible y excluye fin de vida y fecha de baja. No depende del corte del Resumen; es el calendario completo de 60 meses.</t>
      </text>
    </comment>
    <comment authorId="0" ref="I30">
      <text>
        <t xml:space="preserve">Depreciación del mes = tasa diaria × días del mes dentro del período de uso. Incluye primer día disponible y excluye fin de vida y fecha de baja. No depende del corte del Resumen; es el calendario completo de 60 meses.</t>
      </text>
    </comment>
    <comment authorId="0" ref="AO29">
      <text>
        <t xml:space="preserve">Depreciación del mes = tasa diaria × días del mes dentro del período de uso. Incluye primer día disponible y excluye fin de vida y fecha de baja. No depende del corte del Resumen; es el calendario completo de 60 meses.</t>
      </text>
    </comment>
    <comment authorId="0" ref="J30">
      <text>
        <t xml:space="preserve">Depreciación del mes = tasa diaria × días del mes dentro del período de uso. Incluye primer día disponible y excluye fin de vida y fecha de baja. No depende del corte del Resumen; es el calendario completo de 60 meses.</t>
      </text>
    </comment>
    <comment authorId="0" ref="AP29">
      <text>
        <t xml:space="preserve">Depreciación del mes = tasa diaria × días del mes dentro del período de uso. Incluye primer día disponible y excluye fin de vida y fecha de baja. No depende del corte del Resumen; es el calendario completo de 60 meses.</t>
      </text>
    </comment>
    <comment authorId="0" ref="K30">
      <text>
        <t xml:space="preserve">Depreciación del mes = tasa diaria × días del mes dentro del período de uso. Incluye primer día disponible y excluye fin de vida y fecha de baja. No depende del corte del Resumen; es el calendario completo de 60 meses.</t>
      </text>
    </comment>
    <comment authorId="0" ref="AQ29">
      <text>
        <t xml:space="preserve">Depreciación del mes = tasa diaria × días del mes dentro del período de uso. Incluye primer día disponible y excluye fin de vida y fecha de baja. No depende del corte del Resumen; es el calendario completo de 60 meses.</t>
      </text>
    </comment>
    <comment authorId="0" ref="L30">
      <text>
        <t xml:space="preserve">Depreciación del mes = tasa diaria × días del mes dentro del período de uso. Incluye primer día disponible y excluye fin de vida y fecha de baja. No depende del corte del Resumen; es el calendario completo de 60 meses.</t>
      </text>
    </comment>
    <comment authorId="0" ref="AR29">
      <text>
        <t xml:space="preserve">Depreciación del mes = tasa diaria × días del mes dentro del período de uso. Incluye primer día disponible y excluye fin de vida y fecha de baja. No depende del corte del Resumen; es el calendario completo de 60 meses.</t>
      </text>
    </comment>
    <comment authorId="0" ref="M30">
      <text>
        <t xml:space="preserve">Depreciación del mes = tasa diaria × días del mes dentro del período de uso. Incluye primer día disponible y excluye fin de vida y fecha de baja. No depende del corte del Resumen; es el calendario completo de 60 meses.</t>
      </text>
    </comment>
    <comment authorId="0" ref="AS29">
      <text>
        <t xml:space="preserve">Depreciación del mes = tasa diaria × días del mes dentro del período de uso. Incluye primer día disponible y excluye fin de vida y fecha de baja. No depende del corte del Resumen; es el calendario completo de 60 meses.</t>
      </text>
    </comment>
    <comment authorId="0" ref="N30">
      <text>
        <t xml:space="preserve">Depreciación del mes = tasa diaria × días del mes dentro del período de uso. Incluye primer día disponible y excluye fin de vida y fecha de baja. No depende del corte del Resumen; es el calendario completo de 60 meses.</t>
      </text>
    </comment>
    <comment authorId="0" ref="AT29">
      <text>
        <t xml:space="preserve">Depreciación del mes = tasa diaria × días del mes dentro del período de uso. Incluye primer día disponible y excluye fin de vida y fecha de baja. No depende del corte del Resumen; es el calendario completo de 60 meses.</t>
      </text>
    </comment>
    <comment authorId="0" ref="O30">
      <text>
        <t xml:space="preserve">Depreciación del mes = tasa diaria × días del mes dentro del período de uso. Incluye primer día disponible y excluye fin de vida y fecha de baja. No depende del corte del Resumen; es el calendario completo de 60 meses.</t>
      </text>
    </comment>
    <comment authorId="0" ref="AU29">
      <text>
        <t xml:space="preserve">Depreciación del mes = tasa diaria × días del mes dentro del período de uso. Incluye primer día disponible y excluye fin de vida y fecha de baja. No depende del corte del Resumen; es el calendario completo de 60 meses.</t>
      </text>
    </comment>
    <comment authorId="0" ref="P30">
      <text>
        <t xml:space="preserve">Depreciación del mes = tasa diaria × días del mes dentro del período de uso. Incluye primer día disponible y excluye fin de vida y fecha de baja. No depende del corte del Resumen; es el calendario completo de 60 meses.</t>
      </text>
    </comment>
    <comment authorId="0" ref="AV29">
      <text>
        <t xml:space="preserve">Depreciación del mes = tasa diaria × días del mes dentro del período de uso. Incluye primer día disponible y excluye fin de vida y fecha de baja. No depende del corte del Resumen; es el calendario completo de 60 meses.</t>
      </text>
    </comment>
    <comment authorId="0" ref="Q30">
      <text>
        <t xml:space="preserve">Depreciación del mes = tasa diaria × días del mes dentro del período de uso. Incluye primer día disponible y excluye fin de vida y fecha de baja. No depende del corte del Resumen; es el calendario completo de 60 meses.</t>
      </text>
    </comment>
    <comment authorId="0" ref="AW29">
      <text>
        <t xml:space="preserve">Depreciación del mes = tasa diaria × días del mes dentro del período de uso. Incluye primer día disponible y excluye fin de vida y fecha de baja. No depende del corte del Resumen; es el calendario completo de 60 meses.</t>
      </text>
    </comment>
    <comment authorId="0" ref="R30">
      <text>
        <t xml:space="preserve">Depreciación del mes = tasa diaria × días del mes dentro del período de uso. Incluye primer día disponible y excluye fin de vida y fecha de baja. No depende del corte del Resumen; es el calendario completo de 60 meses.</t>
      </text>
    </comment>
    <comment authorId="0" ref="AX29">
      <text>
        <t xml:space="preserve">Depreciación del mes = tasa diaria × días del mes dentro del período de uso. Incluye primer día disponible y excluye fin de vida y fecha de baja. No depende del corte del Resumen; es el calendario completo de 60 meses.</t>
      </text>
    </comment>
    <comment authorId="0" ref="S30">
      <text>
        <t xml:space="preserve">Depreciación del mes = tasa diaria × días del mes dentro del período de uso. Incluye primer día disponible y excluye fin de vida y fecha de baja. No depende del corte del Resumen; es el calendario completo de 60 meses.</t>
      </text>
    </comment>
    <comment authorId="0" ref="AY29">
      <text>
        <t xml:space="preserve">Depreciación del mes = tasa diaria × días del mes dentro del período de uso. Incluye primer día disponible y excluye fin de vida y fecha de baja. No depende del corte del Resumen; es el calendario completo de 60 meses.</t>
      </text>
    </comment>
    <comment authorId="0" ref="T30">
      <text>
        <t xml:space="preserve">Depreciación del mes = tasa diaria × días del mes dentro del período de uso. Incluye primer día disponible y excluye fin de vida y fecha de baja. No depende del corte del Resumen; es el calendario completo de 60 meses.</t>
      </text>
    </comment>
    <comment authorId="0" ref="AZ29">
      <text>
        <t xml:space="preserve">Depreciación del mes = tasa diaria × días del mes dentro del período de uso. Incluye primer día disponible y excluye fin de vida y fecha de baja. No depende del corte del Resumen; es el calendario completo de 60 meses.</t>
      </text>
    </comment>
    <comment authorId="0" ref="U30">
      <text>
        <t xml:space="preserve">Depreciación del mes = tasa diaria × días del mes dentro del período de uso. Incluye primer día disponible y excluye fin de vida y fecha de baja. No depende del corte del Resumen; es el calendario completo de 60 meses.</t>
      </text>
    </comment>
    <comment authorId="0" ref="BA29">
      <text>
        <t xml:space="preserve">Depreciación del mes = tasa diaria × días del mes dentro del período de uso. Incluye primer día disponible y excluye fin de vida y fecha de baja. No depende del corte del Resumen; es el calendario completo de 60 meses.</t>
      </text>
    </comment>
    <comment authorId="0" ref="V30">
      <text>
        <t xml:space="preserve">Depreciación del mes = tasa diaria × días del mes dentro del período de uso. Incluye primer día disponible y excluye fin de vida y fecha de baja. No depende del corte del Resumen; es el calendario completo de 60 meses.</t>
      </text>
    </comment>
    <comment authorId="0" ref="BB29">
      <text>
        <t xml:space="preserve">Depreciación del mes = tasa diaria × días del mes dentro del período de uso. Incluye primer día disponible y excluye fin de vida y fecha de baja. No depende del corte del Resumen; es el calendario completo de 60 meses.</t>
      </text>
    </comment>
    <comment authorId="0" ref="W30">
      <text>
        <t xml:space="preserve">Depreciación del mes = tasa diaria × días del mes dentro del período de uso. Incluye primer día disponible y excluye fin de vida y fecha de baja. No depende del corte del Resumen; es el calendario completo de 60 meses.</t>
      </text>
    </comment>
    <comment authorId="0" ref="BC29">
      <text>
        <t xml:space="preserve">Depreciación del mes = tasa diaria × días del mes dentro del período de uso. Incluye primer día disponible y excluye fin de vida y fecha de baja. No depende del corte del Resumen; es el calendario completo de 60 meses.</t>
      </text>
    </comment>
    <comment authorId="0" ref="X30">
      <text>
        <t xml:space="preserve">Depreciación del mes = tasa diaria × días del mes dentro del período de uso. Incluye primer día disponible y excluye fin de vida y fecha de baja. No depende del corte del Resumen; es el calendario completo de 60 meses.</t>
      </text>
    </comment>
    <comment authorId="0" ref="BD29">
      <text>
        <t xml:space="preserve">Depreciación del mes = tasa diaria × días del mes dentro del período de uso. Incluye primer día disponible y excluye fin de vida y fecha de baja. No depende del corte del Resumen; es el calendario completo de 60 meses.</t>
      </text>
    </comment>
    <comment authorId="0" ref="Y30">
      <text>
        <t xml:space="preserve">Depreciación del mes = tasa diaria × días del mes dentro del período de uso. Incluye primer día disponible y excluye fin de vida y fecha de baja. No depende del corte del Resumen; es el calendario completo de 60 meses.</t>
      </text>
    </comment>
    <comment authorId="0" ref="BE29">
      <text>
        <t xml:space="preserve">Depreciación del mes = tasa diaria × días del mes dentro del período de uso. Incluye primer día disponible y excluye fin de vida y fecha de baja. No depende del corte del Resumen; es el calendario completo de 60 meses.</t>
      </text>
    </comment>
    <comment authorId="0" ref="Z30">
      <text>
        <t xml:space="preserve">Depreciación del mes = tasa diaria × días del mes dentro del período de uso. Incluye primer día disponible y excluye fin de vida y fecha de baja. No depende del corte del Resumen; es el calendario completo de 60 meses.</t>
      </text>
    </comment>
    <comment authorId="0" ref="BF29">
      <text>
        <t xml:space="preserve">Depreciación del mes = tasa diaria × días del mes dentro del período de uso. Incluye primer día disponible y excluye fin de vida y fecha de baja. No depende del corte del Resumen; es el calendario completo de 60 meses.</t>
      </text>
    </comment>
    <comment authorId="0" ref="AA30">
      <text>
        <t xml:space="preserve">Depreciación del mes = tasa diaria × días del mes dentro del período de uso. Incluye primer día disponible y excluye fin de vida y fecha de baja. No depende del corte del Resumen; es el calendario completo de 60 meses.</t>
      </text>
    </comment>
    <comment authorId="0" ref="BG29">
      <text>
        <t xml:space="preserve">Depreciación del mes = tasa diaria × días del mes dentro del período de uso. Incluye primer día disponible y excluye fin de vida y fecha de baja. No depende del corte del Resumen; es el calendario completo de 60 meses.</t>
      </text>
    </comment>
    <comment authorId="0" ref="AB30">
      <text>
        <t xml:space="preserve">Depreciación del mes = tasa diaria × días del mes dentro del período de uso. Incluye primer día disponible y excluye fin de vida y fecha de baja. No depende del corte del Resumen; es el calendario completo de 60 meses.</t>
      </text>
    </comment>
    <comment authorId="0" ref="BH29">
      <text>
        <t xml:space="preserve">Depreciación del mes = tasa diaria × días del mes dentro del período de uso. Incluye primer día disponible y excluye fin de vida y fecha de baja. No depende del corte del Resumen; es el calendario completo de 60 meses.</t>
      </text>
    </comment>
    <comment authorId="0" ref="AC30">
      <text>
        <t xml:space="preserve">Depreciación del mes = tasa diaria × días del mes dentro del período de uso. Incluye primer día disponible y excluye fin de vida y fecha de baja. No depende del corte del Resumen; es el calendario completo de 60 meses.</t>
      </text>
    </comment>
    <comment authorId="0" ref="BI29">
      <text>
        <t xml:space="preserve">Depreciación del mes = tasa diaria × días del mes dentro del período de uso. Incluye primer día disponible y excluye fin de vida y fecha de baja. No depende del corte del Resumen; es el calendario completo de 60 meses.</t>
      </text>
    </comment>
    <comment authorId="0" ref="AD30">
      <text>
        <t xml:space="preserve">Depreciación del mes = tasa diaria × días del mes dentro del período de uso. Incluye primer día disponible y excluye fin de vida y fecha de baja. No depende del corte del Resumen; es el calendario completo de 60 meses.</t>
      </text>
    </comment>
    <comment authorId="0" ref="BJ29">
      <text>
        <t xml:space="preserve">Depreciación del mes = tasa diaria × días del mes dentro del período de uso. Incluye primer día disponible y excluye fin de vida y fecha de baja. No depende del corte del Resumen; es el calendario completo de 60 meses.</t>
      </text>
    </comment>
    <comment authorId="0" ref="AE30">
      <text>
        <t xml:space="preserve">Depreciación del mes = tasa diaria × días del mes dentro del período de uso. Incluye primer día disponible y excluye fin de vida y fecha de baja. No depende del corte del Resumen; es el calendario completo de 60 meses.</t>
      </text>
    </comment>
    <comment authorId="0" ref="BK29">
      <text>
        <t xml:space="preserve">Depreciación del mes = tasa diaria × días del mes dentro del período de uso. Incluye primer día disponible y excluye fin de vida y fecha de baja. No depende del corte del Resumen; es el calendario completo de 60 meses.</t>
      </text>
    </comment>
    <comment authorId="0" ref="AF30">
      <text>
        <t xml:space="preserve">Depreciación del mes = tasa diaria × días del mes dentro del período de uso. Incluye primer día disponible y excluye fin de vida y fecha de baja. No depende del corte del Resumen; es el calendario completo de 60 meses.</t>
      </text>
    </comment>
    <comment authorId="0" ref="BL29">
      <text>
        <t xml:space="preserve">Depreciación del mes = tasa diaria × días del mes dentro del período de uso. Incluye primer día disponible y excluye fin de vida y fecha de baja. No depende del corte del Resumen; es el calendario completo de 60 meses.</t>
      </text>
    </comment>
    <comment authorId="0" ref="AG30">
      <text>
        <t xml:space="preserve">Depreciación del mes = tasa diaria × días del mes dentro del período de uso. Incluye primer día disponible y excluye fin de vida y fecha de baja. No depende del corte del Resumen; es el calendario completo de 60 meses.</t>
      </text>
    </comment>
    <comment authorId="0" ref="AH30">
      <text>
        <t xml:space="preserve">Depreciación del mes = tasa diaria × días del mes dentro del período de uso. Incluye primer día disponible y excluye fin de vida y fecha de baja. No depende del corte del Resumen; es el calendario completo de 60 meses.</t>
      </text>
    </comment>
    <comment authorId="0" ref="AI30">
      <text>
        <t xml:space="preserve">Depreciación del mes = tasa diaria × días del mes dentro del período de uso. Incluye primer día disponible y excluye fin de vida y fecha de baja. No depende del corte del Resumen; es el calendario completo de 60 meses.</t>
      </text>
    </comment>
    <comment authorId="0" ref="AJ30">
      <text>
        <t xml:space="preserve">Depreciación del mes = tasa diaria × días del mes dentro del período de uso. Incluye primer día disponible y excluye fin de vida y fecha de baja. No depende del corte del Resumen; es el calendario completo de 60 meses.</t>
      </text>
    </comment>
    <comment authorId="0" ref="E31">
      <text>
        <t xml:space="preserve">Depreciación del mes = tasa diaria × días del mes dentro del período de uso. Incluye primer día disponible y excluye fin de vida y fecha de baja. No depende del corte del Resumen; es el calendario completo de 60 meses.</t>
      </text>
    </comment>
    <comment authorId="0" ref="AK30">
      <text>
        <t xml:space="preserve">Depreciación del mes = tasa diaria × días del mes dentro del período de uso. Incluye primer día disponible y excluye fin de vida y fecha de baja. No depende del corte del Resumen; es el calendario completo de 60 meses.</t>
      </text>
    </comment>
    <comment authorId="0" ref="F31">
      <text>
        <t xml:space="preserve">Depreciación del mes = tasa diaria × días del mes dentro del período de uso. Incluye primer día disponible y excluye fin de vida y fecha de baja. No depende del corte del Resumen; es el calendario completo de 60 meses.</t>
      </text>
    </comment>
    <comment authorId="0" ref="AL30">
      <text>
        <t xml:space="preserve">Depreciación del mes = tasa diaria × días del mes dentro del período de uso. Incluye primer día disponible y excluye fin de vida y fecha de baja. No depende del corte del Resumen; es el calendario completo de 60 meses.</t>
      </text>
    </comment>
    <comment authorId="0" ref="G31">
      <text>
        <t xml:space="preserve">Depreciación del mes = tasa diaria × días del mes dentro del período de uso. Incluye primer día disponible y excluye fin de vida y fecha de baja. No depende del corte del Resumen; es el calendario completo de 60 meses.</t>
      </text>
    </comment>
    <comment authorId="0" ref="AM30">
      <text>
        <t xml:space="preserve">Depreciación del mes = tasa diaria × días del mes dentro del período de uso. Incluye primer día disponible y excluye fin de vida y fecha de baja. No depende del corte del Resumen; es el calendario completo de 60 meses.</t>
      </text>
    </comment>
    <comment authorId="0" ref="H31">
      <text>
        <t xml:space="preserve">Depreciación del mes = tasa diaria × días del mes dentro del período de uso. Incluye primer día disponible y excluye fin de vida y fecha de baja. No depende del corte del Resumen; es el calendario completo de 60 meses.</t>
      </text>
    </comment>
    <comment authorId="0" ref="AN30">
      <text>
        <t xml:space="preserve">Depreciación del mes = tasa diaria × días del mes dentro del período de uso. Incluye primer día disponible y excluye fin de vida y fecha de baja. No depende del corte del Resumen; es el calendario completo de 60 meses.</t>
      </text>
    </comment>
    <comment authorId="0" ref="I31">
      <text>
        <t xml:space="preserve">Depreciación del mes = tasa diaria × días del mes dentro del período de uso. Incluye primer día disponible y excluye fin de vida y fecha de baja. No depende del corte del Resumen; es el calendario completo de 60 meses.</t>
      </text>
    </comment>
    <comment authorId="0" ref="AO30">
      <text>
        <t xml:space="preserve">Depreciación del mes = tasa diaria × días del mes dentro del período de uso. Incluye primer día disponible y excluye fin de vida y fecha de baja. No depende del corte del Resumen; es el calendario completo de 60 meses.</t>
      </text>
    </comment>
    <comment authorId="0" ref="J31">
      <text>
        <t xml:space="preserve">Depreciación del mes = tasa diaria × días del mes dentro del período de uso. Incluye primer día disponible y excluye fin de vida y fecha de baja. No depende del corte del Resumen; es el calendario completo de 60 meses.</t>
      </text>
    </comment>
    <comment authorId="0" ref="AP30">
      <text>
        <t xml:space="preserve">Depreciación del mes = tasa diaria × días del mes dentro del período de uso. Incluye primer día disponible y excluye fin de vida y fecha de baja. No depende del corte del Resumen; es el calendario completo de 60 meses.</t>
      </text>
    </comment>
    <comment authorId="0" ref="K31">
      <text>
        <t xml:space="preserve">Depreciación del mes = tasa diaria × días del mes dentro del período de uso. Incluye primer día disponible y excluye fin de vida y fecha de baja. No depende del corte del Resumen; es el calendario completo de 60 meses.</t>
      </text>
    </comment>
    <comment authorId="0" ref="AQ30">
      <text>
        <t xml:space="preserve">Depreciación del mes = tasa diaria × días del mes dentro del período de uso. Incluye primer día disponible y excluye fin de vida y fecha de baja. No depende del corte del Resumen; es el calendario completo de 60 meses.</t>
      </text>
    </comment>
    <comment authorId="0" ref="L31">
      <text>
        <t xml:space="preserve">Depreciación del mes = tasa diaria × días del mes dentro del período de uso. Incluye primer día disponible y excluye fin de vida y fecha de baja. No depende del corte del Resumen; es el calendario completo de 60 meses.</t>
      </text>
    </comment>
    <comment authorId="0" ref="AR30">
      <text>
        <t xml:space="preserve">Depreciación del mes = tasa diaria × días del mes dentro del período de uso. Incluye primer día disponible y excluye fin de vida y fecha de baja. No depende del corte del Resumen; es el calendario completo de 60 meses.</t>
      </text>
    </comment>
    <comment authorId="0" ref="M31">
      <text>
        <t xml:space="preserve">Depreciación del mes = tasa diaria × días del mes dentro del período de uso. Incluye primer día disponible y excluye fin de vida y fecha de baja. No depende del corte del Resumen; es el calendario completo de 60 meses.</t>
      </text>
    </comment>
    <comment authorId="0" ref="AS30">
      <text>
        <t xml:space="preserve">Depreciación del mes = tasa diaria × días del mes dentro del período de uso. Incluye primer día disponible y excluye fin de vida y fecha de baja. No depende del corte del Resumen; es el calendario completo de 60 meses.</t>
      </text>
    </comment>
    <comment authorId="0" ref="N31">
      <text>
        <t xml:space="preserve">Depreciación del mes = tasa diaria × días del mes dentro del período de uso. Incluye primer día disponible y excluye fin de vida y fecha de baja. No depende del corte del Resumen; es el calendario completo de 60 meses.</t>
      </text>
    </comment>
    <comment authorId="0" ref="AT30">
      <text>
        <t xml:space="preserve">Depreciación del mes = tasa diaria × días del mes dentro del período de uso. Incluye primer día disponible y excluye fin de vida y fecha de baja. No depende del corte del Resumen; es el calendario completo de 60 meses.</t>
      </text>
    </comment>
    <comment authorId="0" ref="O31">
      <text>
        <t xml:space="preserve">Depreciación del mes = tasa diaria × días del mes dentro del período de uso. Incluye primer día disponible y excluye fin de vida y fecha de baja. No depende del corte del Resumen; es el calendario completo de 60 meses.</t>
      </text>
    </comment>
    <comment authorId="0" ref="AU30">
      <text>
        <t xml:space="preserve">Depreciación del mes = tasa diaria × días del mes dentro del período de uso. Incluye primer día disponible y excluye fin de vida y fecha de baja. No depende del corte del Resumen; es el calendario completo de 60 meses.</t>
      </text>
    </comment>
    <comment authorId="0" ref="P31">
      <text>
        <t xml:space="preserve">Depreciación del mes = tasa diaria × días del mes dentro del período de uso. Incluye primer día disponible y excluye fin de vida y fecha de baja. No depende del corte del Resumen; es el calendario completo de 60 meses.</t>
      </text>
    </comment>
    <comment authorId="0" ref="AV30">
      <text>
        <t xml:space="preserve">Depreciación del mes = tasa diaria × días del mes dentro del período de uso. Incluye primer día disponible y excluye fin de vida y fecha de baja. No depende del corte del Resumen; es el calendario completo de 60 meses.</t>
      </text>
    </comment>
    <comment authorId="0" ref="Q31">
      <text>
        <t xml:space="preserve">Depreciación del mes = tasa diaria × días del mes dentro del período de uso. Incluye primer día disponible y excluye fin de vida y fecha de baja. No depende del corte del Resumen; es el calendario completo de 60 meses.</t>
      </text>
    </comment>
    <comment authorId="0" ref="AW30">
      <text>
        <t xml:space="preserve">Depreciación del mes = tasa diaria × días del mes dentro del período de uso. Incluye primer día disponible y excluye fin de vida y fecha de baja. No depende del corte del Resumen; es el calendario completo de 60 meses.</t>
      </text>
    </comment>
    <comment authorId="0" ref="R31">
      <text>
        <t xml:space="preserve">Depreciación del mes = tasa diaria × días del mes dentro del período de uso. Incluye primer día disponible y excluye fin de vida y fecha de baja. No depende del corte del Resumen; es el calendario completo de 60 meses.</t>
      </text>
    </comment>
    <comment authorId="0" ref="AX30">
      <text>
        <t xml:space="preserve">Depreciación del mes = tasa diaria × días del mes dentro del período de uso. Incluye primer día disponible y excluye fin de vida y fecha de baja. No depende del corte del Resumen; es el calendario completo de 60 meses.</t>
      </text>
    </comment>
    <comment authorId="0" ref="S31">
      <text>
        <t xml:space="preserve">Depreciación del mes = tasa diaria × días del mes dentro del período de uso. Incluye primer día disponible y excluye fin de vida y fecha de baja. No depende del corte del Resumen; es el calendario completo de 60 meses.</t>
      </text>
    </comment>
    <comment authorId="0" ref="AY30">
      <text>
        <t xml:space="preserve">Depreciación del mes = tasa diaria × días del mes dentro del período de uso. Incluye primer día disponible y excluye fin de vida y fecha de baja. No depende del corte del Resumen; es el calendario completo de 60 meses.</t>
      </text>
    </comment>
    <comment authorId="0" ref="T31">
      <text>
        <t xml:space="preserve">Depreciación del mes = tasa diaria × días del mes dentro del período de uso. Incluye primer día disponible y excluye fin de vida y fecha de baja. No depende del corte del Resumen; es el calendario completo de 60 meses.</t>
      </text>
    </comment>
    <comment authorId="0" ref="AZ30">
      <text>
        <t xml:space="preserve">Depreciación del mes = tasa diaria × días del mes dentro del período de uso. Incluye primer día disponible y excluye fin de vida y fecha de baja. No depende del corte del Resumen; es el calendario completo de 60 meses.</t>
      </text>
    </comment>
    <comment authorId="0" ref="U31">
      <text>
        <t xml:space="preserve">Depreciación del mes = tasa diaria × días del mes dentro del período de uso. Incluye primer día disponible y excluye fin de vida y fecha de baja. No depende del corte del Resumen; es el calendario completo de 60 meses.</t>
      </text>
    </comment>
    <comment authorId="0" ref="BA30">
      <text>
        <t xml:space="preserve">Depreciación del mes = tasa diaria × días del mes dentro del período de uso. Incluye primer día disponible y excluye fin de vida y fecha de baja. No depende del corte del Resumen; es el calendario completo de 60 meses.</t>
      </text>
    </comment>
    <comment authorId="0" ref="V31">
      <text>
        <t xml:space="preserve">Depreciación del mes = tasa diaria × días del mes dentro del período de uso. Incluye primer día disponible y excluye fin de vida y fecha de baja. No depende del corte del Resumen; es el calendario completo de 60 meses.</t>
      </text>
    </comment>
    <comment authorId="0" ref="BB30">
      <text>
        <t xml:space="preserve">Depreciación del mes = tasa diaria × días del mes dentro del período de uso. Incluye primer día disponible y excluye fin de vida y fecha de baja. No depende del corte del Resumen; es el calendario completo de 60 meses.</t>
      </text>
    </comment>
    <comment authorId="0" ref="W31">
      <text>
        <t xml:space="preserve">Depreciación del mes = tasa diaria × días del mes dentro del período de uso. Incluye primer día disponible y excluye fin de vida y fecha de baja. No depende del corte del Resumen; es el calendario completo de 60 meses.</t>
      </text>
    </comment>
    <comment authorId="0" ref="BC30">
      <text>
        <t xml:space="preserve">Depreciación del mes = tasa diaria × días del mes dentro del período de uso. Incluye primer día disponible y excluye fin de vida y fecha de baja. No depende del corte del Resumen; es el calendario completo de 60 meses.</t>
      </text>
    </comment>
    <comment authorId="0" ref="X31">
      <text>
        <t xml:space="preserve">Depreciación del mes = tasa diaria × días del mes dentro del período de uso. Incluye primer día disponible y excluye fin de vida y fecha de baja. No depende del corte del Resumen; es el calendario completo de 60 meses.</t>
      </text>
    </comment>
    <comment authorId="0" ref="BD30">
      <text>
        <t xml:space="preserve">Depreciación del mes = tasa diaria × días del mes dentro del período de uso. Incluye primer día disponible y excluye fin de vida y fecha de baja. No depende del corte del Resumen; es el calendario completo de 60 meses.</t>
      </text>
    </comment>
    <comment authorId="0" ref="Y31">
      <text>
        <t xml:space="preserve">Depreciación del mes = tasa diaria × días del mes dentro del período de uso. Incluye primer día disponible y excluye fin de vida y fecha de baja. No depende del corte del Resumen; es el calendario completo de 60 meses.</t>
      </text>
    </comment>
    <comment authorId="0" ref="BE30">
      <text>
        <t xml:space="preserve">Depreciación del mes = tasa diaria × días del mes dentro del período de uso. Incluye primer día disponible y excluye fin de vida y fecha de baja. No depende del corte del Resumen; es el calendario completo de 60 meses.</t>
      </text>
    </comment>
    <comment authorId="0" ref="Z31">
      <text>
        <t xml:space="preserve">Depreciación del mes = tasa diaria × días del mes dentro del período de uso. Incluye primer día disponible y excluye fin de vida y fecha de baja. No depende del corte del Resumen; es el calendario completo de 60 meses.</t>
      </text>
    </comment>
    <comment authorId="0" ref="BF30">
      <text>
        <t xml:space="preserve">Depreciación del mes = tasa diaria × días del mes dentro del período de uso. Incluye primer día disponible y excluye fin de vida y fecha de baja. No depende del corte del Resumen; es el calendario completo de 60 meses.</t>
      </text>
    </comment>
    <comment authorId="0" ref="AA31">
      <text>
        <t xml:space="preserve">Depreciación del mes = tasa diaria × días del mes dentro del período de uso. Incluye primer día disponible y excluye fin de vida y fecha de baja. No depende del corte del Resumen; es el calendario completo de 60 meses.</t>
      </text>
    </comment>
    <comment authorId="0" ref="BG30">
      <text>
        <t xml:space="preserve">Depreciación del mes = tasa diaria × días del mes dentro del período de uso. Incluye primer día disponible y excluye fin de vida y fecha de baja. No depende del corte del Resumen; es el calendario completo de 60 meses.</t>
      </text>
    </comment>
    <comment authorId="0" ref="AB31">
      <text>
        <t xml:space="preserve">Depreciación del mes = tasa diaria × días del mes dentro del período de uso. Incluye primer día disponible y excluye fin de vida y fecha de baja. No depende del corte del Resumen; es el calendario completo de 60 meses.</t>
      </text>
    </comment>
    <comment authorId="0" ref="BH30">
      <text>
        <t xml:space="preserve">Depreciación del mes = tasa diaria × días del mes dentro del período de uso. Incluye primer día disponible y excluye fin de vida y fecha de baja. No depende del corte del Resumen; es el calendario completo de 60 meses.</t>
      </text>
    </comment>
    <comment authorId="0" ref="AC31">
      <text>
        <t xml:space="preserve">Depreciación del mes = tasa diaria × días del mes dentro del período de uso. Incluye primer día disponible y excluye fin de vida y fecha de baja. No depende del corte del Resumen; es el calendario completo de 60 meses.</t>
      </text>
    </comment>
    <comment authorId="0" ref="BI30">
      <text>
        <t xml:space="preserve">Depreciación del mes = tasa diaria × días del mes dentro del período de uso. Incluye primer día disponible y excluye fin de vida y fecha de baja. No depende del corte del Resumen; es el calendario completo de 60 meses.</t>
      </text>
    </comment>
    <comment authorId="0" ref="AD31">
      <text>
        <t xml:space="preserve">Depreciación del mes = tasa diaria × días del mes dentro del período de uso. Incluye primer día disponible y excluye fin de vida y fecha de baja. No depende del corte del Resumen; es el calendario completo de 60 meses.</t>
      </text>
    </comment>
    <comment authorId="0" ref="BJ30">
      <text>
        <t xml:space="preserve">Depreciación del mes = tasa diaria × días del mes dentro del período de uso. Incluye primer día disponible y excluye fin de vida y fecha de baja. No depende del corte del Resumen; es el calendario completo de 60 meses.</t>
      </text>
    </comment>
    <comment authorId="0" ref="AE31">
      <text>
        <t xml:space="preserve">Depreciación del mes = tasa diaria × días del mes dentro del período de uso. Incluye primer día disponible y excluye fin de vida y fecha de baja. No depende del corte del Resumen; es el calendario completo de 60 meses.</t>
      </text>
    </comment>
    <comment authorId="0" ref="BK30">
      <text>
        <t xml:space="preserve">Depreciación del mes = tasa diaria × días del mes dentro del período de uso. Incluye primer día disponible y excluye fin de vida y fecha de baja. No depende del corte del Resumen; es el calendario completo de 60 meses.</t>
      </text>
    </comment>
    <comment authorId="0" ref="AF31">
      <text>
        <t xml:space="preserve">Depreciación del mes = tasa diaria × días del mes dentro del período de uso. Incluye primer día disponible y excluye fin de vida y fecha de baja. No depende del corte del Resumen; es el calendario completo de 60 meses.</t>
      </text>
    </comment>
    <comment authorId="0" ref="BL30">
      <text>
        <t xml:space="preserve">Depreciación del mes = tasa diaria × días del mes dentro del período de uso. Incluye primer día disponible y excluye fin de vida y fecha de baja. No depende del corte del Resumen; es el calendario completo de 60 meses.</t>
      </text>
    </comment>
    <comment authorId="0" ref="AG31">
      <text>
        <t xml:space="preserve">Depreciación del mes = tasa diaria × días del mes dentro del período de uso. Incluye primer día disponible y excluye fin de vida y fecha de baja. No depende del corte del Resumen; es el calendario completo de 60 meses.</t>
      </text>
    </comment>
    <comment authorId="0" ref="AH31">
      <text>
        <t xml:space="preserve">Depreciación del mes = tasa diaria × días del mes dentro del período de uso. Incluye primer día disponible y excluye fin de vida y fecha de baja. No depende del corte del Resumen; es el calendario completo de 60 meses.</t>
      </text>
    </comment>
    <comment authorId="0" ref="AI31">
      <text>
        <t xml:space="preserve">Depreciación del mes = tasa diaria × días del mes dentro del período de uso. Incluye primer día disponible y excluye fin de vida y fecha de baja. No depende del corte del Resumen; es el calendario completo de 60 meses.</t>
      </text>
    </comment>
    <comment authorId="0" ref="AJ31">
      <text>
        <t xml:space="preserve">Depreciación del mes = tasa diaria × días del mes dentro del período de uso. Incluye primer día disponible y excluye fin de vida y fecha de baja. No depende del corte del Resumen; es el calendario completo de 60 meses.</t>
      </text>
    </comment>
    <comment authorId="0" ref="E32">
      <text>
        <t xml:space="preserve">Depreciación del mes = tasa diaria × días del mes dentro del período de uso. Incluye primer día disponible y excluye fin de vida y fecha de baja. No depende del corte del Resumen; es el calendario completo de 60 meses.</t>
      </text>
    </comment>
    <comment authorId="0" ref="AK31">
      <text>
        <t xml:space="preserve">Depreciación del mes = tasa diaria × días del mes dentro del período de uso. Incluye primer día disponible y excluye fin de vida y fecha de baja. No depende del corte del Resumen; es el calendario completo de 60 meses.</t>
      </text>
    </comment>
    <comment authorId="0" ref="F32">
      <text>
        <t xml:space="preserve">Depreciación del mes = tasa diaria × días del mes dentro del período de uso. Incluye primer día disponible y excluye fin de vida y fecha de baja. No depende del corte del Resumen; es el calendario completo de 60 meses.</t>
      </text>
    </comment>
    <comment authorId="0" ref="AL31">
      <text>
        <t xml:space="preserve">Depreciación del mes = tasa diaria × días del mes dentro del período de uso. Incluye primer día disponible y excluye fin de vida y fecha de baja. No depende del corte del Resumen; es el calendario completo de 60 meses.</t>
      </text>
    </comment>
    <comment authorId="0" ref="G32">
      <text>
        <t xml:space="preserve">Depreciación del mes = tasa diaria × días del mes dentro del período de uso. Incluye primer día disponible y excluye fin de vida y fecha de baja. No depende del corte del Resumen; es el calendario completo de 60 meses.</t>
      </text>
    </comment>
    <comment authorId="0" ref="AM31">
      <text>
        <t xml:space="preserve">Depreciación del mes = tasa diaria × días del mes dentro del período de uso. Incluye primer día disponible y excluye fin de vida y fecha de baja. No depende del corte del Resumen; es el calendario completo de 60 meses.</t>
      </text>
    </comment>
    <comment authorId="0" ref="H32">
      <text>
        <t xml:space="preserve">Depreciación del mes = tasa diaria × días del mes dentro del período de uso. Incluye primer día disponible y excluye fin de vida y fecha de baja. No depende del corte del Resumen; es el calendario completo de 60 meses.</t>
      </text>
    </comment>
    <comment authorId="0" ref="AN31">
      <text>
        <t xml:space="preserve">Depreciación del mes = tasa diaria × días del mes dentro del período de uso. Incluye primer día disponible y excluye fin de vida y fecha de baja. No depende del corte del Resumen; es el calendario completo de 60 meses.</t>
      </text>
    </comment>
    <comment authorId="0" ref="I32">
      <text>
        <t xml:space="preserve">Depreciación del mes = tasa diaria × días del mes dentro del período de uso. Incluye primer día disponible y excluye fin de vida y fecha de baja. No depende del corte del Resumen; es el calendario completo de 60 meses.</t>
      </text>
    </comment>
    <comment authorId="0" ref="AO31">
      <text>
        <t xml:space="preserve">Depreciación del mes = tasa diaria × días del mes dentro del período de uso. Incluye primer día disponible y excluye fin de vida y fecha de baja. No depende del corte del Resumen; es el calendario completo de 60 meses.</t>
      </text>
    </comment>
    <comment authorId="0" ref="J32">
      <text>
        <t xml:space="preserve">Depreciación del mes = tasa diaria × días del mes dentro del período de uso. Incluye primer día disponible y excluye fin de vida y fecha de baja. No depende del corte del Resumen; es el calendario completo de 60 meses.</t>
      </text>
    </comment>
    <comment authorId="0" ref="AP31">
      <text>
        <t xml:space="preserve">Depreciación del mes = tasa diaria × días del mes dentro del período de uso. Incluye primer día disponible y excluye fin de vida y fecha de baja. No depende del corte del Resumen; es el calendario completo de 60 meses.</t>
      </text>
    </comment>
    <comment authorId="0" ref="K32">
      <text>
        <t xml:space="preserve">Depreciación del mes = tasa diaria × días del mes dentro del período de uso. Incluye primer día disponible y excluye fin de vida y fecha de baja. No depende del corte del Resumen; es el calendario completo de 60 meses.</t>
      </text>
    </comment>
    <comment authorId="0" ref="AQ31">
      <text>
        <t xml:space="preserve">Depreciación del mes = tasa diaria × días del mes dentro del período de uso. Incluye primer día disponible y excluye fin de vida y fecha de baja. No depende del corte del Resumen; es el calendario completo de 60 meses.</t>
      </text>
    </comment>
    <comment authorId="0" ref="L32">
      <text>
        <t xml:space="preserve">Depreciación del mes = tasa diaria × días del mes dentro del período de uso. Incluye primer día disponible y excluye fin de vida y fecha de baja. No depende del corte del Resumen; es el calendario completo de 60 meses.</t>
      </text>
    </comment>
    <comment authorId="0" ref="AR31">
      <text>
        <t xml:space="preserve">Depreciación del mes = tasa diaria × días del mes dentro del período de uso. Incluye primer día disponible y excluye fin de vida y fecha de baja. No depende del corte del Resumen; es el calendario completo de 60 meses.</t>
      </text>
    </comment>
    <comment authorId="0" ref="M32">
      <text>
        <t xml:space="preserve">Depreciación del mes = tasa diaria × días del mes dentro del período de uso. Incluye primer día disponible y excluye fin de vida y fecha de baja. No depende del corte del Resumen; es el calendario completo de 60 meses.</t>
      </text>
    </comment>
    <comment authorId="0" ref="AS31">
      <text>
        <t xml:space="preserve">Depreciación del mes = tasa diaria × días del mes dentro del período de uso. Incluye primer día disponible y excluye fin de vida y fecha de baja. No depende del corte del Resumen; es el calendario completo de 60 meses.</t>
      </text>
    </comment>
    <comment authorId="0" ref="N32">
      <text>
        <t xml:space="preserve">Depreciación del mes = tasa diaria × días del mes dentro del período de uso. Incluye primer día disponible y excluye fin de vida y fecha de baja. No depende del corte del Resumen; es el calendario completo de 60 meses.</t>
      </text>
    </comment>
    <comment authorId="0" ref="AT31">
      <text>
        <t xml:space="preserve">Depreciación del mes = tasa diaria × días del mes dentro del período de uso. Incluye primer día disponible y excluye fin de vida y fecha de baja. No depende del corte del Resumen; es el calendario completo de 60 meses.</t>
      </text>
    </comment>
    <comment authorId="0" ref="O32">
      <text>
        <t xml:space="preserve">Depreciación del mes = tasa diaria × días del mes dentro del período de uso. Incluye primer día disponible y excluye fin de vida y fecha de baja. No depende del corte del Resumen; es el calendario completo de 60 meses.</t>
      </text>
    </comment>
    <comment authorId="0" ref="AU31">
      <text>
        <t xml:space="preserve">Depreciación del mes = tasa diaria × días del mes dentro del período de uso. Incluye primer día disponible y excluye fin de vida y fecha de baja. No depende del corte del Resumen; es el calendario completo de 60 meses.</t>
      </text>
    </comment>
    <comment authorId="0" ref="P32">
      <text>
        <t xml:space="preserve">Depreciación del mes = tasa diaria × días del mes dentro del período de uso. Incluye primer día disponible y excluye fin de vida y fecha de baja. No depende del corte del Resumen; es el calendario completo de 60 meses.</t>
      </text>
    </comment>
    <comment authorId="0" ref="AV31">
      <text>
        <t xml:space="preserve">Depreciación del mes = tasa diaria × días del mes dentro del período de uso. Incluye primer día disponible y excluye fin de vida y fecha de baja. No depende del corte del Resumen; es el calendario completo de 60 meses.</t>
      </text>
    </comment>
    <comment authorId="0" ref="Q32">
      <text>
        <t xml:space="preserve">Depreciación del mes = tasa diaria × días del mes dentro del período de uso. Incluye primer día disponible y excluye fin de vida y fecha de baja. No depende del corte del Resumen; es el calendario completo de 60 meses.</t>
      </text>
    </comment>
    <comment authorId="0" ref="AW31">
      <text>
        <t xml:space="preserve">Depreciación del mes = tasa diaria × días del mes dentro del período de uso. Incluye primer día disponible y excluye fin de vida y fecha de baja. No depende del corte del Resumen; es el calendario completo de 60 meses.</t>
      </text>
    </comment>
    <comment authorId="0" ref="R32">
      <text>
        <t xml:space="preserve">Depreciación del mes = tasa diaria × días del mes dentro del período de uso. Incluye primer día disponible y excluye fin de vida y fecha de baja. No depende del corte del Resumen; es el calendario completo de 60 meses.</t>
      </text>
    </comment>
    <comment authorId="0" ref="AX31">
      <text>
        <t xml:space="preserve">Depreciación del mes = tasa diaria × días del mes dentro del período de uso. Incluye primer día disponible y excluye fin de vida y fecha de baja. No depende del corte del Resumen; es el calendario completo de 60 meses.</t>
      </text>
    </comment>
    <comment authorId="0" ref="S32">
      <text>
        <t xml:space="preserve">Depreciación del mes = tasa diaria × días del mes dentro del período de uso. Incluye primer día disponible y excluye fin de vida y fecha de baja. No depende del corte del Resumen; es el calendario completo de 60 meses.</t>
      </text>
    </comment>
    <comment authorId="0" ref="AY31">
      <text>
        <t xml:space="preserve">Depreciación del mes = tasa diaria × días del mes dentro del período de uso. Incluye primer día disponible y excluye fin de vida y fecha de baja. No depende del corte del Resumen; es el calendario completo de 60 meses.</t>
      </text>
    </comment>
    <comment authorId="0" ref="T32">
      <text>
        <t xml:space="preserve">Depreciación del mes = tasa diaria × días del mes dentro del período de uso. Incluye primer día disponible y excluye fin de vida y fecha de baja. No depende del corte del Resumen; es el calendario completo de 60 meses.</t>
      </text>
    </comment>
    <comment authorId="0" ref="AZ31">
      <text>
        <t xml:space="preserve">Depreciación del mes = tasa diaria × días del mes dentro del período de uso. Incluye primer día disponible y excluye fin de vida y fecha de baja. No depende del corte del Resumen; es el calendario completo de 60 meses.</t>
      </text>
    </comment>
    <comment authorId="0" ref="U32">
      <text>
        <t xml:space="preserve">Depreciación del mes = tasa diaria × días del mes dentro del período de uso. Incluye primer día disponible y excluye fin de vida y fecha de baja. No depende del corte del Resumen; es el calendario completo de 60 meses.</t>
      </text>
    </comment>
    <comment authorId="0" ref="BA31">
      <text>
        <t xml:space="preserve">Depreciación del mes = tasa diaria × días del mes dentro del período de uso. Incluye primer día disponible y excluye fin de vida y fecha de baja. No depende del corte del Resumen; es el calendario completo de 60 meses.</t>
      </text>
    </comment>
    <comment authorId="0" ref="V32">
      <text>
        <t xml:space="preserve">Depreciación del mes = tasa diaria × días del mes dentro del período de uso. Incluye primer día disponible y excluye fin de vida y fecha de baja. No depende del corte del Resumen; es el calendario completo de 60 meses.</t>
      </text>
    </comment>
    <comment authorId="0" ref="BB31">
      <text>
        <t xml:space="preserve">Depreciación del mes = tasa diaria × días del mes dentro del período de uso. Incluye primer día disponible y excluye fin de vida y fecha de baja. No depende del corte del Resumen; es el calendario completo de 60 meses.</t>
      </text>
    </comment>
    <comment authorId="0" ref="W32">
      <text>
        <t xml:space="preserve">Depreciación del mes = tasa diaria × días del mes dentro del período de uso. Incluye primer día disponible y excluye fin de vida y fecha de baja. No depende del corte del Resumen; es el calendario completo de 60 meses.</t>
      </text>
    </comment>
    <comment authorId="0" ref="BC31">
      <text>
        <t xml:space="preserve">Depreciación del mes = tasa diaria × días del mes dentro del período de uso. Incluye primer día disponible y excluye fin de vida y fecha de baja. No depende del corte del Resumen; es el calendario completo de 60 meses.</t>
      </text>
    </comment>
    <comment authorId="0" ref="X32">
      <text>
        <t xml:space="preserve">Depreciación del mes = tasa diaria × días del mes dentro del período de uso. Incluye primer día disponible y excluye fin de vida y fecha de baja. No depende del corte del Resumen; es el calendario completo de 60 meses.</t>
      </text>
    </comment>
    <comment authorId="0" ref="BD31">
      <text>
        <t xml:space="preserve">Depreciación del mes = tasa diaria × días del mes dentro del período de uso. Incluye primer día disponible y excluye fin de vida y fecha de baja. No depende del corte del Resumen; es el calendario completo de 60 meses.</t>
      </text>
    </comment>
    <comment authorId="0" ref="Y32">
      <text>
        <t xml:space="preserve">Depreciación del mes = tasa diaria × días del mes dentro del período de uso. Incluye primer día disponible y excluye fin de vida y fecha de baja. No depende del corte del Resumen; es el calendario completo de 60 meses.</t>
      </text>
    </comment>
    <comment authorId="0" ref="BE31">
      <text>
        <t xml:space="preserve">Depreciación del mes = tasa diaria × días del mes dentro del período de uso. Incluye primer día disponible y excluye fin de vida y fecha de baja. No depende del corte del Resumen; es el calendario completo de 60 meses.</t>
      </text>
    </comment>
    <comment authorId="0" ref="Z32">
      <text>
        <t xml:space="preserve">Depreciación del mes = tasa diaria × días del mes dentro del período de uso. Incluye primer día disponible y excluye fin de vida y fecha de baja. No depende del corte del Resumen; es el calendario completo de 60 meses.</t>
      </text>
    </comment>
    <comment authorId="0" ref="BF31">
      <text>
        <t xml:space="preserve">Depreciación del mes = tasa diaria × días del mes dentro del período de uso. Incluye primer día disponible y excluye fin de vida y fecha de baja. No depende del corte del Resumen; es el calendario completo de 60 meses.</t>
      </text>
    </comment>
    <comment authorId="0" ref="AA32">
      <text>
        <t xml:space="preserve">Depreciación del mes = tasa diaria × días del mes dentro del período de uso. Incluye primer día disponible y excluye fin de vida y fecha de baja. No depende del corte del Resumen; es el calendario completo de 60 meses.</t>
      </text>
    </comment>
    <comment authorId="0" ref="BG31">
      <text>
        <t xml:space="preserve">Depreciación del mes = tasa diaria × días del mes dentro del período de uso. Incluye primer día disponible y excluye fin de vida y fecha de baja. No depende del corte del Resumen; es el calendario completo de 60 meses.</t>
      </text>
    </comment>
    <comment authorId="0" ref="AB32">
      <text>
        <t xml:space="preserve">Depreciación del mes = tasa diaria × días del mes dentro del período de uso. Incluye primer día disponible y excluye fin de vida y fecha de baja. No depende del corte del Resumen; es el calendario completo de 60 meses.</t>
      </text>
    </comment>
    <comment authorId="0" ref="BH31">
      <text>
        <t xml:space="preserve">Depreciación del mes = tasa diaria × días del mes dentro del período de uso. Incluye primer día disponible y excluye fin de vida y fecha de baja. No depende del corte del Resumen; es el calendario completo de 60 meses.</t>
      </text>
    </comment>
    <comment authorId="0" ref="AC32">
      <text>
        <t xml:space="preserve">Depreciación del mes = tasa diaria × días del mes dentro del período de uso. Incluye primer día disponible y excluye fin de vida y fecha de baja. No depende del corte del Resumen; es el calendario completo de 60 meses.</t>
      </text>
    </comment>
    <comment authorId="0" ref="BI31">
      <text>
        <t xml:space="preserve">Depreciación del mes = tasa diaria × días del mes dentro del período de uso. Incluye primer día disponible y excluye fin de vida y fecha de baja. No depende del corte del Resumen; es el calendario completo de 60 meses.</t>
      </text>
    </comment>
    <comment authorId="0" ref="AD32">
      <text>
        <t xml:space="preserve">Depreciación del mes = tasa diaria × días del mes dentro del período de uso. Incluye primer día disponible y excluye fin de vida y fecha de baja. No depende del corte del Resumen; es el calendario completo de 60 meses.</t>
      </text>
    </comment>
    <comment authorId="0" ref="BJ31">
      <text>
        <t xml:space="preserve">Depreciación del mes = tasa diaria × días del mes dentro del período de uso. Incluye primer día disponible y excluye fin de vida y fecha de baja. No depende del corte del Resumen; es el calendario completo de 60 meses.</t>
      </text>
    </comment>
    <comment authorId="0" ref="AE32">
      <text>
        <t xml:space="preserve">Depreciación del mes = tasa diaria × días del mes dentro del período de uso. Incluye primer día disponible y excluye fin de vida y fecha de baja. No depende del corte del Resumen; es el calendario completo de 60 meses.</t>
      </text>
    </comment>
    <comment authorId="0" ref="BK31">
      <text>
        <t xml:space="preserve">Depreciación del mes = tasa diaria × días del mes dentro del período de uso. Incluye primer día disponible y excluye fin de vida y fecha de baja. No depende del corte del Resumen; es el calendario completo de 60 meses.</t>
      </text>
    </comment>
    <comment authorId="0" ref="AF32">
      <text>
        <t xml:space="preserve">Depreciación del mes = tasa diaria × días del mes dentro del período de uso. Incluye primer día disponible y excluye fin de vida y fecha de baja. No depende del corte del Resumen; es el calendario completo de 60 meses.</t>
      </text>
    </comment>
    <comment authorId="0" ref="BL31">
      <text>
        <t xml:space="preserve">Depreciación del mes = tasa diaria × días del mes dentro del período de uso. Incluye primer día disponible y excluye fin de vida y fecha de baja. No depende del corte del Resumen; es el calendario completo de 60 meses.</t>
      </text>
    </comment>
    <comment authorId="0" ref="AG32">
      <text>
        <t xml:space="preserve">Depreciación del mes = tasa diaria × días del mes dentro del período de uso. Incluye primer día disponible y excluye fin de vida y fecha de baja. No depende del corte del Resumen; es el calendario completo de 60 meses.</t>
      </text>
    </comment>
    <comment authorId="0" ref="AH32">
      <text>
        <t xml:space="preserve">Depreciación del mes = tasa diaria × días del mes dentro del período de uso. Incluye primer día disponible y excluye fin de vida y fecha de baja. No depende del corte del Resumen; es el calendario completo de 60 meses.</t>
      </text>
    </comment>
    <comment authorId="0" ref="AI32">
      <text>
        <t xml:space="preserve">Depreciación del mes = tasa diaria × días del mes dentro del período de uso. Incluye primer día disponible y excluye fin de vida y fecha de baja. No depende del corte del Resumen; es el calendario completo de 60 meses.</t>
      </text>
    </comment>
    <comment authorId="0" ref="AJ32">
      <text>
        <t xml:space="preserve">Depreciación del mes = tasa diaria × días del mes dentro del período de uso. Incluye primer día disponible y excluye fin de vida y fecha de baja. No depende del corte del Resumen; es el calendario completo de 60 meses.</t>
      </text>
    </comment>
    <comment authorId="0" ref="E33">
      <text>
        <t xml:space="preserve">Depreciación del mes = tasa diaria × días del mes dentro del período de uso. Incluye primer día disponible y excluye fin de vida y fecha de baja. No depende del corte del Resumen; es el calendario completo de 60 meses.</t>
      </text>
    </comment>
    <comment authorId="0" ref="AK32">
      <text>
        <t xml:space="preserve">Depreciación del mes = tasa diaria × días del mes dentro del período de uso. Incluye primer día disponible y excluye fin de vida y fecha de baja. No depende del corte del Resumen; es el calendario completo de 60 meses.</t>
      </text>
    </comment>
    <comment authorId="0" ref="F33">
      <text>
        <t xml:space="preserve">Depreciación del mes = tasa diaria × días del mes dentro del período de uso. Incluye primer día disponible y excluye fin de vida y fecha de baja. No depende del corte del Resumen; es el calendario completo de 60 meses.</t>
      </text>
    </comment>
    <comment authorId="0" ref="AL32">
      <text>
        <t xml:space="preserve">Depreciación del mes = tasa diaria × días del mes dentro del período de uso. Incluye primer día disponible y excluye fin de vida y fecha de baja. No depende del corte del Resumen; es el calendario completo de 60 meses.</t>
      </text>
    </comment>
    <comment authorId="0" ref="G33">
      <text>
        <t xml:space="preserve">Depreciación del mes = tasa diaria × días del mes dentro del período de uso. Incluye primer día disponible y excluye fin de vida y fecha de baja. No depende del corte del Resumen; es el calendario completo de 60 meses.</t>
      </text>
    </comment>
    <comment authorId="0" ref="AM32">
      <text>
        <t xml:space="preserve">Depreciación del mes = tasa diaria × días del mes dentro del período de uso. Incluye primer día disponible y excluye fin de vida y fecha de baja. No depende del corte del Resumen; es el calendario completo de 60 meses.</t>
      </text>
    </comment>
    <comment authorId="0" ref="H33">
      <text>
        <t xml:space="preserve">Depreciación del mes = tasa diaria × días del mes dentro del período de uso. Incluye primer día disponible y excluye fin de vida y fecha de baja. No depende del corte del Resumen; es el calendario completo de 60 meses.</t>
      </text>
    </comment>
    <comment authorId="0" ref="AN32">
      <text>
        <t xml:space="preserve">Depreciación del mes = tasa diaria × días del mes dentro del período de uso. Incluye primer día disponible y excluye fin de vida y fecha de baja. No depende del corte del Resumen; es el calendario completo de 60 meses.</t>
      </text>
    </comment>
    <comment authorId="0" ref="I33">
      <text>
        <t xml:space="preserve">Depreciación del mes = tasa diaria × días del mes dentro del período de uso. Incluye primer día disponible y excluye fin de vida y fecha de baja. No depende del corte del Resumen; es el calendario completo de 60 meses.</t>
      </text>
    </comment>
    <comment authorId="0" ref="AO32">
      <text>
        <t xml:space="preserve">Depreciación del mes = tasa diaria × días del mes dentro del período de uso. Incluye primer día disponible y excluye fin de vida y fecha de baja. No depende del corte del Resumen; es el calendario completo de 60 meses.</t>
      </text>
    </comment>
    <comment authorId="0" ref="J33">
      <text>
        <t xml:space="preserve">Depreciación del mes = tasa diaria × días del mes dentro del período de uso. Incluye primer día disponible y excluye fin de vida y fecha de baja. No depende del corte del Resumen; es el calendario completo de 60 meses.</t>
      </text>
    </comment>
    <comment authorId="0" ref="AP32">
      <text>
        <t xml:space="preserve">Depreciación del mes = tasa diaria × días del mes dentro del período de uso. Incluye primer día disponible y excluye fin de vida y fecha de baja. No depende del corte del Resumen; es el calendario completo de 60 meses.</t>
      </text>
    </comment>
    <comment authorId="0" ref="K33">
      <text>
        <t xml:space="preserve">Depreciación del mes = tasa diaria × días del mes dentro del período de uso. Incluye primer día disponible y excluye fin de vida y fecha de baja. No depende del corte del Resumen; es el calendario completo de 60 meses.</t>
      </text>
    </comment>
    <comment authorId="0" ref="AQ32">
      <text>
        <t xml:space="preserve">Depreciación del mes = tasa diaria × días del mes dentro del período de uso. Incluye primer día disponible y excluye fin de vida y fecha de baja. No depende del corte del Resumen; es el calendario completo de 60 meses.</t>
      </text>
    </comment>
    <comment authorId="0" ref="L33">
      <text>
        <t xml:space="preserve">Depreciación del mes = tasa diaria × días del mes dentro del período de uso. Incluye primer día disponible y excluye fin de vida y fecha de baja. No depende del corte del Resumen; es el calendario completo de 60 meses.</t>
      </text>
    </comment>
    <comment authorId="0" ref="AR32">
      <text>
        <t xml:space="preserve">Depreciación del mes = tasa diaria × días del mes dentro del período de uso. Incluye primer día disponible y excluye fin de vida y fecha de baja. No depende del corte del Resumen; es el calendario completo de 60 meses.</t>
      </text>
    </comment>
    <comment authorId="0" ref="M33">
      <text>
        <t xml:space="preserve">Depreciación del mes = tasa diaria × días del mes dentro del período de uso. Incluye primer día disponible y excluye fin de vida y fecha de baja. No depende del corte del Resumen; es el calendario completo de 60 meses.</t>
      </text>
    </comment>
    <comment authorId="0" ref="AS32">
      <text>
        <t xml:space="preserve">Depreciación del mes = tasa diaria × días del mes dentro del período de uso. Incluye primer día disponible y excluye fin de vida y fecha de baja. No depende del corte del Resumen; es el calendario completo de 60 meses.</t>
      </text>
    </comment>
    <comment authorId="0" ref="N33">
      <text>
        <t xml:space="preserve">Depreciación del mes = tasa diaria × días del mes dentro del período de uso. Incluye primer día disponible y excluye fin de vida y fecha de baja. No depende del corte del Resumen; es el calendario completo de 60 meses.</t>
      </text>
    </comment>
    <comment authorId="0" ref="AT32">
      <text>
        <t xml:space="preserve">Depreciación del mes = tasa diaria × días del mes dentro del período de uso. Incluye primer día disponible y excluye fin de vida y fecha de baja. No depende del corte del Resumen; es el calendario completo de 60 meses.</t>
      </text>
    </comment>
    <comment authorId="0" ref="O33">
      <text>
        <t xml:space="preserve">Depreciación del mes = tasa diaria × días del mes dentro del período de uso. Incluye primer día disponible y excluye fin de vida y fecha de baja. No depende del corte del Resumen; es el calendario completo de 60 meses.</t>
      </text>
    </comment>
    <comment authorId="0" ref="AU32">
      <text>
        <t xml:space="preserve">Depreciación del mes = tasa diaria × días del mes dentro del período de uso. Incluye primer día disponible y excluye fin de vida y fecha de baja. No depende del corte del Resumen; es el calendario completo de 60 meses.</t>
      </text>
    </comment>
    <comment authorId="0" ref="P33">
      <text>
        <t xml:space="preserve">Depreciación del mes = tasa diaria × días del mes dentro del período de uso. Incluye primer día disponible y excluye fin de vida y fecha de baja. No depende del corte del Resumen; es el calendario completo de 60 meses.</t>
      </text>
    </comment>
    <comment authorId="0" ref="AV32">
      <text>
        <t xml:space="preserve">Depreciación del mes = tasa diaria × días del mes dentro del período de uso. Incluye primer día disponible y excluye fin de vida y fecha de baja. No depende del corte del Resumen; es el calendario completo de 60 meses.</t>
      </text>
    </comment>
    <comment authorId="0" ref="Q33">
      <text>
        <t xml:space="preserve">Depreciación del mes = tasa diaria × días del mes dentro del período de uso. Incluye primer día disponible y excluye fin de vida y fecha de baja. No depende del corte del Resumen; es el calendario completo de 60 meses.</t>
      </text>
    </comment>
    <comment authorId="0" ref="AW32">
      <text>
        <t xml:space="preserve">Depreciación del mes = tasa diaria × días del mes dentro del período de uso. Incluye primer día disponible y excluye fin de vida y fecha de baja. No depende del corte del Resumen; es el calendario completo de 60 meses.</t>
      </text>
    </comment>
    <comment authorId="0" ref="R33">
      <text>
        <t xml:space="preserve">Depreciación del mes = tasa diaria × días del mes dentro del período de uso. Incluye primer día disponible y excluye fin de vida y fecha de baja. No depende del corte del Resumen; es el calendario completo de 60 meses.</t>
      </text>
    </comment>
    <comment authorId="0" ref="AX32">
      <text>
        <t xml:space="preserve">Depreciación del mes = tasa diaria × días del mes dentro del período de uso. Incluye primer día disponible y excluye fin de vida y fecha de baja. No depende del corte del Resumen; es el calendario completo de 60 meses.</t>
      </text>
    </comment>
    <comment authorId="0" ref="S33">
      <text>
        <t xml:space="preserve">Depreciación del mes = tasa diaria × días del mes dentro del período de uso. Incluye primer día disponible y excluye fin de vida y fecha de baja. No depende del corte del Resumen; es el calendario completo de 60 meses.</t>
      </text>
    </comment>
    <comment authorId="0" ref="AY32">
      <text>
        <t xml:space="preserve">Depreciación del mes = tasa diaria × días del mes dentro del período de uso. Incluye primer día disponible y excluye fin de vida y fecha de baja. No depende del corte del Resumen; es el calendario completo de 60 meses.</t>
      </text>
    </comment>
    <comment authorId="0" ref="T33">
      <text>
        <t xml:space="preserve">Depreciación del mes = tasa diaria × días del mes dentro del período de uso. Incluye primer día disponible y excluye fin de vida y fecha de baja. No depende del corte del Resumen; es el calendario completo de 60 meses.</t>
      </text>
    </comment>
    <comment authorId="0" ref="AZ32">
      <text>
        <t xml:space="preserve">Depreciación del mes = tasa diaria × días del mes dentro del período de uso. Incluye primer día disponible y excluye fin de vida y fecha de baja. No depende del corte del Resumen; es el calendario completo de 60 meses.</t>
      </text>
    </comment>
    <comment authorId="0" ref="U33">
      <text>
        <t xml:space="preserve">Depreciación del mes = tasa diaria × días del mes dentro del período de uso. Incluye primer día disponible y excluye fin de vida y fecha de baja. No depende del corte del Resumen; es el calendario completo de 60 meses.</t>
      </text>
    </comment>
    <comment authorId="0" ref="BA32">
      <text>
        <t xml:space="preserve">Depreciación del mes = tasa diaria × días del mes dentro del período de uso. Incluye primer día disponible y excluye fin de vida y fecha de baja. No depende del corte del Resumen; es el calendario completo de 60 meses.</t>
      </text>
    </comment>
    <comment authorId="0" ref="V33">
      <text>
        <t xml:space="preserve">Depreciación del mes = tasa diaria × días del mes dentro del período de uso. Incluye primer día disponible y excluye fin de vida y fecha de baja. No depende del corte del Resumen; es el calendario completo de 60 meses.</t>
      </text>
    </comment>
    <comment authorId="0" ref="BB32">
      <text>
        <t xml:space="preserve">Depreciación del mes = tasa diaria × días del mes dentro del período de uso. Incluye primer día disponible y excluye fin de vida y fecha de baja. No depende del corte del Resumen; es el calendario completo de 60 meses.</t>
      </text>
    </comment>
    <comment authorId="0" ref="W33">
      <text>
        <t xml:space="preserve">Depreciación del mes = tasa diaria × días del mes dentro del período de uso. Incluye primer día disponible y excluye fin de vida y fecha de baja. No depende del corte del Resumen; es el calendario completo de 60 meses.</t>
      </text>
    </comment>
    <comment authorId="0" ref="BC32">
      <text>
        <t xml:space="preserve">Depreciación del mes = tasa diaria × días del mes dentro del período de uso. Incluye primer día disponible y excluye fin de vida y fecha de baja. No depende del corte del Resumen; es el calendario completo de 60 meses.</t>
      </text>
    </comment>
    <comment authorId="0" ref="X33">
      <text>
        <t xml:space="preserve">Depreciación del mes = tasa diaria × días del mes dentro del período de uso. Incluye primer día disponible y excluye fin de vida y fecha de baja. No depende del corte del Resumen; es el calendario completo de 60 meses.</t>
      </text>
    </comment>
    <comment authorId="0" ref="BD32">
      <text>
        <t xml:space="preserve">Depreciación del mes = tasa diaria × días del mes dentro del período de uso. Incluye primer día disponible y excluye fin de vida y fecha de baja. No depende del corte del Resumen; es el calendario completo de 60 meses.</t>
      </text>
    </comment>
    <comment authorId="0" ref="Y33">
      <text>
        <t xml:space="preserve">Depreciación del mes = tasa diaria × días del mes dentro del período de uso. Incluye primer día disponible y excluye fin de vida y fecha de baja. No depende del corte del Resumen; es el calendario completo de 60 meses.</t>
      </text>
    </comment>
    <comment authorId="0" ref="BE32">
      <text>
        <t xml:space="preserve">Depreciación del mes = tasa diaria × días del mes dentro del período de uso. Incluye primer día disponible y excluye fin de vida y fecha de baja. No depende del corte del Resumen; es el calendario completo de 60 meses.</t>
      </text>
    </comment>
    <comment authorId="0" ref="Z33">
      <text>
        <t xml:space="preserve">Depreciación del mes = tasa diaria × días del mes dentro del período de uso. Incluye primer día disponible y excluye fin de vida y fecha de baja. No depende del corte del Resumen; es el calendario completo de 60 meses.</t>
      </text>
    </comment>
    <comment authorId="0" ref="BF32">
      <text>
        <t xml:space="preserve">Depreciación del mes = tasa diaria × días del mes dentro del período de uso. Incluye primer día disponible y excluye fin de vida y fecha de baja. No depende del corte del Resumen; es el calendario completo de 60 meses.</t>
      </text>
    </comment>
    <comment authorId="0" ref="AA33">
      <text>
        <t xml:space="preserve">Depreciación del mes = tasa diaria × días del mes dentro del período de uso. Incluye primer día disponible y excluye fin de vida y fecha de baja. No depende del corte del Resumen; es el calendario completo de 60 meses.</t>
      </text>
    </comment>
    <comment authorId="0" ref="BG32">
      <text>
        <t xml:space="preserve">Depreciación del mes = tasa diaria × días del mes dentro del período de uso. Incluye primer día disponible y excluye fin de vida y fecha de baja. No depende del corte del Resumen; es el calendario completo de 60 meses.</t>
      </text>
    </comment>
    <comment authorId="0" ref="AB33">
      <text>
        <t xml:space="preserve">Depreciación del mes = tasa diaria × días del mes dentro del período de uso. Incluye primer día disponible y excluye fin de vida y fecha de baja. No depende del corte del Resumen; es el calendario completo de 60 meses.</t>
      </text>
    </comment>
    <comment authorId="0" ref="BH32">
      <text>
        <t xml:space="preserve">Depreciación del mes = tasa diaria × días del mes dentro del período de uso. Incluye primer día disponible y excluye fin de vida y fecha de baja. No depende del corte del Resumen; es el calendario completo de 60 meses.</t>
      </text>
    </comment>
    <comment authorId="0" ref="AC33">
      <text>
        <t xml:space="preserve">Depreciación del mes = tasa diaria × días del mes dentro del período de uso. Incluye primer día disponible y excluye fin de vida y fecha de baja. No depende del corte del Resumen; es el calendario completo de 60 meses.</t>
      </text>
    </comment>
    <comment authorId="0" ref="BI32">
      <text>
        <t xml:space="preserve">Depreciación del mes = tasa diaria × días del mes dentro del período de uso. Incluye primer día disponible y excluye fin de vida y fecha de baja. No depende del corte del Resumen; es el calendario completo de 60 meses.</t>
      </text>
    </comment>
    <comment authorId="0" ref="AD33">
      <text>
        <t xml:space="preserve">Depreciación del mes = tasa diaria × días del mes dentro del período de uso. Incluye primer día disponible y excluye fin de vida y fecha de baja. No depende del corte del Resumen; es el calendario completo de 60 meses.</t>
      </text>
    </comment>
    <comment authorId="0" ref="BJ32">
      <text>
        <t xml:space="preserve">Depreciación del mes = tasa diaria × días del mes dentro del período de uso. Incluye primer día disponible y excluye fin de vida y fecha de baja. No depende del corte del Resumen; es el calendario completo de 60 meses.</t>
      </text>
    </comment>
    <comment authorId="0" ref="AE33">
      <text>
        <t xml:space="preserve">Depreciación del mes = tasa diaria × días del mes dentro del período de uso. Incluye primer día disponible y excluye fin de vida y fecha de baja. No depende del corte del Resumen; es el calendario completo de 60 meses.</t>
      </text>
    </comment>
    <comment authorId="0" ref="BK32">
      <text>
        <t xml:space="preserve">Depreciación del mes = tasa diaria × días del mes dentro del período de uso. Incluye primer día disponible y excluye fin de vida y fecha de baja. No depende del corte del Resumen; es el calendario completo de 60 meses.</t>
      </text>
    </comment>
    <comment authorId="0" ref="AF33">
      <text>
        <t xml:space="preserve">Depreciación del mes = tasa diaria × días del mes dentro del período de uso. Incluye primer día disponible y excluye fin de vida y fecha de baja. No depende del corte del Resumen; es el calendario completo de 60 meses.</t>
      </text>
    </comment>
    <comment authorId="0" ref="BL32">
      <text>
        <t xml:space="preserve">Depreciación del mes = tasa diaria × días del mes dentro del período de uso. Incluye primer día disponible y excluye fin de vida y fecha de baja. No depende del corte del Resumen; es el calendario completo de 60 meses.</t>
      </text>
    </comment>
    <comment authorId="0" ref="AG33">
      <text>
        <t xml:space="preserve">Depreciación del mes = tasa diaria × días del mes dentro del período de uso. Incluye primer día disponible y excluye fin de vida y fecha de baja. No depende del corte del Resumen; es el calendario completo de 60 meses.</t>
      </text>
    </comment>
    <comment authorId="0" ref="AH33">
      <text>
        <t xml:space="preserve">Depreciación del mes = tasa diaria × días del mes dentro del período de uso. Incluye primer día disponible y excluye fin de vida y fecha de baja. No depende del corte del Resumen; es el calendario completo de 60 meses.</t>
      </text>
    </comment>
    <comment authorId="0" ref="AI33">
      <text>
        <t xml:space="preserve">Depreciación del mes = tasa diaria × días del mes dentro del período de uso. Incluye primer día disponible y excluye fin de vida y fecha de baja. No depende del corte del Resumen; es el calendario completo de 60 meses.</t>
      </text>
    </comment>
    <comment authorId="0" ref="AJ33">
      <text>
        <t xml:space="preserve">Depreciación del mes = tasa diaria × días del mes dentro del período de uso. Incluye primer día disponible y excluye fin de vida y fecha de baja. No depende del corte del Resumen; es el calendario completo de 60 meses.</t>
      </text>
    </comment>
    <comment authorId="0" ref="E34">
      <text>
        <t xml:space="preserve">Depreciación del mes = tasa diaria × días del mes dentro del período de uso. Incluye primer día disponible y excluye fin de vida y fecha de baja. No depende del corte del Resumen; es el calendario completo de 60 meses.</t>
      </text>
    </comment>
    <comment authorId="0" ref="AK33">
      <text>
        <t xml:space="preserve">Depreciación del mes = tasa diaria × días del mes dentro del período de uso. Incluye primer día disponible y excluye fin de vida y fecha de baja. No depende del corte del Resumen; es el calendario completo de 60 meses.</t>
      </text>
    </comment>
    <comment authorId="0" ref="F34">
      <text>
        <t xml:space="preserve">Depreciación del mes = tasa diaria × días del mes dentro del período de uso. Incluye primer día disponible y excluye fin de vida y fecha de baja. No depende del corte del Resumen; es el calendario completo de 60 meses.</t>
      </text>
    </comment>
    <comment authorId="0" ref="AL33">
      <text>
        <t xml:space="preserve">Depreciación del mes = tasa diaria × días del mes dentro del período de uso. Incluye primer día disponible y excluye fin de vida y fecha de baja. No depende del corte del Resumen; es el calendario completo de 60 meses.</t>
      </text>
    </comment>
    <comment authorId="0" ref="G34">
      <text>
        <t xml:space="preserve">Depreciación del mes = tasa diaria × días del mes dentro del período de uso. Incluye primer día disponible y excluye fin de vida y fecha de baja. No depende del corte del Resumen; es el calendario completo de 60 meses.</t>
      </text>
    </comment>
    <comment authorId="0" ref="AM33">
      <text>
        <t xml:space="preserve">Depreciación del mes = tasa diaria × días del mes dentro del período de uso. Incluye primer día disponible y excluye fin de vida y fecha de baja. No depende del corte del Resumen; es el calendario completo de 60 meses.</t>
      </text>
    </comment>
    <comment authorId="0" ref="H34">
      <text>
        <t xml:space="preserve">Depreciación del mes = tasa diaria × días del mes dentro del período de uso. Incluye primer día disponible y excluye fin de vida y fecha de baja. No depende del corte del Resumen; es el calendario completo de 60 meses.</t>
      </text>
    </comment>
    <comment authorId="0" ref="AN33">
      <text>
        <t xml:space="preserve">Depreciación del mes = tasa diaria × días del mes dentro del período de uso. Incluye primer día disponible y excluye fin de vida y fecha de baja. No depende del corte del Resumen; es el calendario completo de 60 meses.</t>
      </text>
    </comment>
    <comment authorId="0" ref="I34">
      <text>
        <t xml:space="preserve">Depreciación del mes = tasa diaria × días del mes dentro del período de uso. Incluye primer día disponible y excluye fin de vida y fecha de baja. No depende del corte del Resumen; es el calendario completo de 60 meses.</t>
      </text>
    </comment>
    <comment authorId="0" ref="AO33">
      <text>
        <t xml:space="preserve">Depreciación del mes = tasa diaria × días del mes dentro del período de uso. Incluye primer día disponible y excluye fin de vida y fecha de baja. No depende del corte del Resumen; es el calendario completo de 60 meses.</t>
      </text>
    </comment>
    <comment authorId="0" ref="J34">
      <text>
        <t xml:space="preserve">Depreciación del mes = tasa diaria × días del mes dentro del período de uso. Incluye primer día disponible y excluye fin de vida y fecha de baja. No depende del corte del Resumen; es el calendario completo de 60 meses.</t>
      </text>
    </comment>
    <comment authorId="0" ref="AP33">
      <text>
        <t xml:space="preserve">Depreciación del mes = tasa diaria × días del mes dentro del período de uso. Incluye primer día disponible y excluye fin de vida y fecha de baja. No depende del corte del Resumen; es el calendario completo de 60 meses.</t>
      </text>
    </comment>
    <comment authorId="0" ref="K34">
      <text>
        <t xml:space="preserve">Depreciación del mes = tasa diaria × días del mes dentro del período de uso. Incluye primer día disponible y excluye fin de vida y fecha de baja. No depende del corte del Resumen; es el calendario completo de 60 meses.</t>
      </text>
    </comment>
    <comment authorId="0" ref="AQ33">
      <text>
        <t xml:space="preserve">Depreciación del mes = tasa diaria × días del mes dentro del período de uso. Incluye primer día disponible y excluye fin de vida y fecha de baja. No depende del corte del Resumen; es el calendario completo de 60 meses.</t>
      </text>
    </comment>
    <comment authorId="0" ref="L34">
      <text>
        <t xml:space="preserve">Depreciación del mes = tasa diaria × días del mes dentro del período de uso. Incluye primer día disponible y excluye fin de vida y fecha de baja. No depende del corte del Resumen; es el calendario completo de 60 meses.</t>
      </text>
    </comment>
    <comment authorId="0" ref="AR33">
      <text>
        <t xml:space="preserve">Depreciación del mes = tasa diaria × días del mes dentro del período de uso. Incluye primer día disponible y excluye fin de vida y fecha de baja. No depende del corte del Resumen; es el calendario completo de 60 meses.</t>
      </text>
    </comment>
    <comment authorId="0" ref="M34">
      <text>
        <t xml:space="preserve">Depreciación del mes = tasa diaria × días del mes dentro del período de uso. Incluye primer día disponible y excluye fin de vida y fecha de baja. No depende del corte del Resumen; es el calendario completo de 60 meses.</t>
      </text>
    </comment>
    <comment authorId="0" ref="AS33">
      <text>
        <t xml:space="preserve">Depreciación del mes = tasa diaria × días del mes dentro del período de uso. Incluye primer día disponible y excluye fin de vida y fecha de baja. No depende del corte del Resumen; es el calendario completo de 60 meses.</t>
      </text>
    </comment>
    <comment authorId="0" ref="N34">
      <text>
        <t xml:space="preserve">Depreciación del mes = tasa diaria × días del mes dentro del período de uso. Incluye primer día disponible y excluye fin de vida y fecha de baja. No depende del corte del Resumen; es el calendario completo de 60 meses.</t>
      </text>
    </comment>
    <comment authorId="0" ref="AT33">
      <text>
        <t xml:space="preserve">Depreciación del mes = tasa diaria × días del mes dentro del período de uso. Incluye primer día disponible y excluye fin de vida y fecha de baja. No depende del corte del Resumen; es el calendario completo de 60 meses.</t>
      </text>
    </comment>
    <comment authorId="0" ref="O34">
      <text>
        <t xml:space="preserve">Depreciación del mes = tasa diaria × días del mes dentro del período de uso. Incluye primer día disponible y excluye fin de vida y fecha de baja. No depende del corte del Resumen; es el calendario completo de 60 meses.</t>
      </text>
    </comment>
    <comment authorId="0" ref="AU33">
      <text>
        <t xml:space="preserve">Depreciación del mes = tasa diaria × días del mes dentro del período de uso. Incluye primer día disponible y excluye fin de vida y fecha de baja. No depende del corte del Resumen; es el calendario completo de 60 meses.</t>
      </text>
    </comment>
    <comment authorId="0" ref="P34">
      <text>
        <t xml:space="preserve">Depreciación del mes = tasa diaria × días del mes dentro del período de uso. Incluye primer día disponible y excluye fin de vida y fecha de baja. No depende del corte del Resumen; es el calendario completo de 60 meses.</t>
      </text>
    </comment>
    <comment authorId="0" ref="AV33">
      <text>
        <t xml:space="preserve">Depreciación del mes = tasa diaria × días del mes dentro del período de uso. Incluye primer día disponible y excluye fin de vida y fecha de baja. No depende del corte del Resumen; es el calendario completo de 60 meses.</t>
      </text>
    </comment>
    <comment authorId="0" ref="Q34">
      <text>
        <t xml:space="preserve">Depreciación del mes = tasa diaria × días del mes dentro del período de uso. Incluye primer día disponible y excluye fin de vida y fecha de baja. No depende del corte del Resumen; es el calendario completo de 60 meses.</t>
      </text>
    </comment>
    <comment authorId="0" ref="AW33">
      <text>
        <t xml:space="preserve">Depreciación del mes = tasa diaria × días del mes dentro del período de uso. Incluye primer día disponible y excluye fin de vida y fecha de baja. No depende del corte del Resumen; es el calendario completo de 60 meses.</t>
      </text>
    </comment>
    <comment authorId="0" ref="R34">
      <text>
        <t xml:space="preserve">Depreciación del mes = tasa diaria × días del mes dentro del período de uso. Incluye primer día disponible y excluye fin de vida y fecha de baja. No depende del corte del Resumen; es el calendario completo de 60 meses.</t>
      </text>
    </comment>
    <comment authorId="0" ref="AX33">
      <text>
        <t xml:space="preserve">Depreciación del mes = tasa diaria × días del mes dentro del período de uso. Incluye primer día disponible y excluye fin de vida y fecha de baja. No depende del corte del Resumen; es el calendario completo de 60 meses.</t>
      </text>
    </comment>
    <comment authorId="0" ref="S34">
      <text>
        <t xml:space="preserve">Depreciación del mes = tasa diaria × días del mes dentro del período de uso. Incluye primer día disponible y excluye fin de vida y fecha de baja. No depende del corte del Resumen; es el calendario completo de 60 meses.</t>
      </text>
    </comment>
    <comment authorId="0" ref="AY33">
      <text>
        <t xml:space="preserve">Depreciación del mes = tasa diaria × días del mes dentro del período de uso. Incluye primer día disponible y excluye fin de vida y fecha de baja. No depende del corte del Resumen; es el calendario completo de 60 meses.</t>
      </text>
    </comment>
    <comment authorId="0" ref="T34">
      <text>
        <t xml:space="preserve">Depreciación del mes = tasa diaria × días del mes dentro del período de uso. Incluye primer día disponible y excluye fin de vida y fecha de baja. No depende del corte del Resumen; es el calendario completo de 60 meses.</t>
      </text>
    </comment>
    <comment authorId="0" ref="AZ33">
      <text>
        <t xml:space="preserve">Depreciación del mes = tasa diaria × días del mes dentro del período de uso. Incluye primer día disponible y excluye fin de vida y fecha de baja. No depende del corte del Resumen; es el calendario completo de 60 meses.</t>
      </text>
    </comment>
    <comment authorId="0" ref="U34">
      <text>
        <t xml:space="preserve">Depreciación del mes = tasa diaria × días del mes dentro del período de uso. Incluye primer día disponible y excluye fin de vida y fecha de baja. No depende del corte del Resumen; es el calendario completo de 60 meses.</t>
      </text>
    </comment>
    <comment authorId="0" ref="BA33">
      <text>
        <t xml:space="preserve">Depreciación del mes = tasa diaria × días del mes dentro del período de uso. Incluye primer día disponible y excluye fin de vida y fecha de baja. No depende del corte del Resumen; es el calendario completo de 60 meses.</t>
      </text>
    </comment>
    <comment authorId="0" ref="V34">
      <text>
        <t xml:space="preserve">Depreciación del mes = tasa diaria × días del mes dentro del período de uso. Incluye primer día disponible y excluye fin de vida y fecha de baja. No depende del corte del Resumen; es el calendario completo de 60 meses.</t>
      </text>
    </comment>
    <comment authorId="0" ref="BB33">
      <text>
        <t xml:space="preserve">Depreciación del mes = tasa diaria × días del mes dentro del período de uso. Incluye primer día disponible y excluye fin de vida y fecha de baja. No depende del corte del Resumen; es el calendario completo de 60 meses.</t>
      </text>
    </comment>
    <comment authorId="0" ref="W34">
      <text>
        <t xml:space="preserve">Depreciación del mes = tasa diaria × días del mes dentro del período de uso. Incluye primer día disponible y excluye fin de vida y fecha de baja. No depende del corte del Resumen; es el calendario completo de 60 meses.</t>
      </text>
    </comment>
    <comment authorId="0" ref="BC33">
      <text>
        <t xml:space="preserve">Depreciación del mes = tasa diaria × días del mes dentro del período de uso. Incluye primer día disponible y excluye fin de vida y fecha de baja. No depende del corte del Resumen; es el calendario completo de 60 meses.</t>
      </text>
    </comment>
    <comment authorId="0" ref="X34">
      <text>
        <t xml:space="preserve">Depreciación del mes = tasa diaria × días del mes dentro del período de uso. Incluye primer día disponible y excluye fin de vida y fecha de baja. No depende del corte del Resumen; es el calendario completo de 60 meses.</t>
      </text>
    </comment>
    <comment authorId="0" ref="BD33">
      <text>
        <t xml:space="preserve">Depreciación del mes = tasa diaria × días del mes dentro del período de uso. Incluye primer día disponible y excluye fin de vida y fecha de baja. No depende del corte del Resumen; es el calendario completo de 60 meses.</t>
      </text>
    </comment>
    <comment authorId="0" ref="Y34">
      <text>
        <t xml:space="preserve">Depreciación del mes = tasa diaria × días del mes dentro del período de uso. Incluye primer día disponible y excluye fin de vida y fecha de baja. No depende del corte del Resumen; es el calendario completo de 60 meses.</t>
      </text>
    </comment>
    <comment authorId="0" ref="BE33">
      <text>
        <t xml:space="preserve">Depreciación del mes = tasa diaria × días del mes dentro del período de uso. Incluye primer día disponible y excluye fin de vida y fecha de baja. No depende del corte del Resumen; es el calendario completo de 60 meses.</t>
      </text>
    </comment>
    <comment authorId="0" ref="Z34">
      <text>
        <t xml:space="preserve">Depreciación del mes = tasa diaria × días del mes dentro del período de uso. Incluye primer día disponible y excluye fin de vida y fecha de baja. No depende del corte del Resumen; es el calendario completo de 60 meses.</t>
      </text>
    </comment>
    <comment authorId="0" ref="BF33">
      <text>
        <t xml:space="preserve">Depreciación del mes = tasa diaria × días del mes dentro del período de uso. Incluye primer día disponible y excluye fin de vida y fecha de baja. No depende del corte del Resumen; es el calendario completo de 60 meses.</t>
      </text>
    </comment>
    <comment authorId="0" ref="AA34">
      <text>
        <t xml:space="preserve">Depreciación del mes = tasa diaria × días del mes dentro del período de uso. Incluye primer día disponible y excluye fin de vida y fecha de baja. No depende del corte del Resumen; es el calendario completo de 60 meses.</t>
      </text>
    </comment>
    <comment authorId="0" ref="BG33">
      <text>
        <t xml:space="preserve">Depreciación del mes = tasa diaria × días del mes dentro del período de uso. Incluye primer día disponible y excluye fin de vida y fecha de baja. No depende del corte del Resumen; es el calendario completo de 60 meses.</t>
      </text>
    </comment>
    <comment authorId="0" ref="AB34">
      <text>
        <t xml:space="preserve">Depreciación del mes = tasa diaria × días del mes dentro del período de uso. Incluye primer día disponible y excluye fin de vida y fecha de baja. No depende del corte del Resumen; es el calendario completo de 60 meses.</t>
      </text>
    </comment>
    <comment authorId="0" ref="BH33">
      <text>
        <t xml:space="preserve">Depreciación del mes = tasa diaria × días del mes dentro del período de uso. Incluye primer día disponible y excluye fin de vida y fecha de baja. No depende del corte del Resumen; es el calendario completo de 60 meses.</t>
      </text>
    </comment>
    <comment authorId="0" ref="AC34">
      <text>
        <t xml:space="preserve">Depreciación del mes = tasa diaria × días del mes dentro del período de uso. Incluye primer día disponible y excluye fin de vida y fecha de baja. No depende del corte del Resumen; es el calendario completo de 60 meses.</t>
      </text>
    </comment>
    <comment authorId="0" ref="BI33">
      <text>
        <t xml:space="preserve">Depreciación del mes = tasa diaria × días del mes dentro del período de uso. Incluye primer día disponible y excluye fin de vida y fecha de baja. No depende del corte del Resumen; es el calendario completo de 60 meses.</t>
      </text>
    </comment>
    <comment authorId="0" ref="AD34">
      <text>
        <t xml:space="preserve">Depreciación del mes = tasa diaria × días del mes dentro del período de uso. Incluye primer día disponible y excluye fin de vida y fecha de baja. No depende del corte del Resumen; es el calendario completo de 60 meses.</t>
      </text>
    </comment>
    <comment authorId="0" ref="BJ33">
      <text>
        <t xml:space="preserve">Depreciación del mes = tasa diaria × días del mes dentro del período de uso. Incluye primer día disponible y excluye fin de vida y fecha de baja. No depende del corte del Resumen; es el calendario completo de 60 meses.</t>
      </text>
    </comment>
    <comment authorId="0" ref="AE34">
      <text>
        <t xml:space="preserve">Depreciación del mes = tasa diaria × días del mes dentro del período de uso. Incluye primer día disponible y excluye fin de vida y fecha de baja. No depende del corte del Resumen; es el calendario completo de 60 meses.</t>
      </text>
    </comment>
    <comment authorId="0" ref="BK33">
      <text>
        <t xml:space="preserve">Depreciación del mes = tasa diaria × días del mes dentro del período de uso. Incluye primer día disponible y excluye fin de vida y fecha de baja. No depende del corte del Resumen; es el calendario completo de 60 meses.</t>
      </text>
    </comment>
    <comment authorId="0" ref="AF34">
      <text>
        <t xml:space="preserve">Depreciación del mes = tasa diaria × días del mes dentro del período de uso. Incluye primer día disponible y excluye fin de vida y fecha de baja. No depende del corte del Resumen; es el calendario completo de 60 meses.</t>
      </text>
    </comment>
    <comment authorId="0" ref="BL33">
      <text>
        <t xml:space="preserve">Depreciación del mes = tasa diaria × días del mes dentro del período de uso. Incluye primer día disponible y excluye fin de vida y fecha de baja. No depende del corte del Resumen; es el calendario completo de 60 meses.</t>
      </text>
    </comment>
    <comment authorId="0" ref="AG34">
      <text>
        <t xml:space="preserve">Depreciación del mes = tasa diaria × días del mes dentro del período de uso. Incluye primer día disponible y excluye fin de vida y fecha de baja. No depende del corte del Resumen; es el calendario completo de 60 meses.</t>
      </text>
    </comment>
    <comment authorId="0" ref="AH34">
      <text>
        <t xml:space="preserve">Depreciación del mes = tasa diaria × días del mes dentro del período de uso. Incluye primer día disponible y excluye fin de vida y fecha de baja. No depende del corte del Resumen; es el calendario completo de 60 meses.</t>
      </text>
    </comment>
    <comment authorId="0" ref="AI34">
      <text>
        <t xml:space="preserve">Depreciación del mes = tasa diaria × días del mes dentro del período de uso. Incluye primer día disponible y excluye fin de vida y fecha de baja. No depende del corte del Resumen; es el calendario completo de 60 meses.</t>
      </text>
    </comment>
    <comment authorId="0" ref="AJ34">
      <text>
        <t xml:space="preserve">Depreciación del mes = tasa diaria × días del mes dentro del período de uso. Incluye primer día disponible y excluye fin de vida y fecha de baja. No depende del corte del Resumen; es el calendario completo de 60 meses.</t>
      </text>
    </comment>
    <comment authorId="0" ref="E35">
      <text>
        <t xml:space="preserve">Depreciación del mes = tasa diaria × días del mes dentro del período de uso. Incluye primer día disponible y excluye fin de vida y fecha de baja. No depende del corte del Resumen; es el calendario completo de 60 meses.</t>
      </text>
    </comment>
    <comment authorId="0" ref="AK34">
      <text>
        <t xml:space="preserve">Depreciación del mes = tasa diaria × días del mes dentro del período de uso. Incluye primer día disponible y excluye fin de vida y fecha de baja. No depende del corte del Resumen; es el calendario completo de 60 meses.</t>
      </text>
    </comment>
    <comment authorId="0" ref="F35">
      <text>
        <t xml:space="preserve">Depreciación del mes = tasa diaria × días del mes dentro del período de uso. Incluye primer día disponible y excluye fin de vida y fecha de baja. No depende del corte del Resumen; es el calendario completo de 60 meses.</t>
      </text>
    </comment>
    <comment authorId="0" ref="AL34">
      <text>
        <t xml:space="preserve">Depreciación del mes = tasa diaria × días del mes dentro del período de uso. Incluye primer día disponible y excluye fin de vida y fecha de baja. No depende del corte del Resumen; es el calendario completo de 60 meses.</t>
      </text>
    </comment>
    <comment authorId="0" ref="G35">
      <text>
        <t xml:space="preserve">Depreciación del mes = tasa diaria × días del mes dentro del período de uso. Incluye primer día disponible y excluye fin de vida y fecha de baja. No depende del corte del Resumen; es el calendario completo de 60 meses.</t>
      </text>
    </comment>
    <comment authorId="0" ref="AM34">
      <text>
        <t xml:space="preserve">Depreciación del mes = tasa diaria × días del mes dentro del período de uso. Incluye primer día disponible y excluye fin de vida y fecha de baja. No depende del corte del Resumen; es el calendario completo de 60 meses.</t>
      </text>
    </comment>
    <comment authorId="0" ref="H35">
      <text>
        <t xml:space="preserve">Depreciación del mes = tasa diaria × días del mes dentro del período de uso. Incluye primer día disponible y excluye fin de vida y fecha de baja. No depende del corte del Resumen; es el calendario completo de 60 meses.</t>
      </text>
    </comment>
    <comment authorId="0" ref="AN34">
      <text>
        <t xml:space="preserve">Depreciación del mes = tasa diaria × días del mes dentro del período de uso. Incluye primer día disponible y excluye fin de vida y fecha de baja. No depende del corte del Resumen; es el calendario completo de 60 meses.</t>
      </text>
    </comment>
    <comment authorId="0" ref="I35">
      <text>
        <t xml:space="preserve">Depreciación del mes = tasa diaria × días del mes dentro del período de uso. Incluye primer día disponible y excluye fin de vida y fecha de baja. No depende del corte del Resumen; es el calendario completo de 60 meses.</t>
      </text>
    </comment>
    <comment authorId="0" ref="AO34">
      <text>
        <t xml:space="preserve">Depreciación del mes = tasa diaria × días del mes dentro del período de uso. Incluye primer día disponible y excluye fin de vida y fecha de baja. No depende del corte del Resumen; es el calendario completo de 60 meses.</t>
      </text>
    </comment>
    <comment authorId="0" ref="J35">
      <text>
        <t xml:space="preserve">Depreciación del mes = tasa diaria × días del mes dentro del período de uso. Incluye primer día disponible y excluye fin de vida y fecha de baja. No depende del corte del Resumen; es el calendario completo de 60 meses.</t>
      </text>
    </comment>
    <comment authorId="0" ref="AP34">
      <text>
        <t xml:space="preserve">Depreciación del mes = tasa diaria × días del mes dentro del período de uso. Incluye primer día disponible y excluye fin de vida y fecha de baja. No depende del corte del Resumen; es el calendario completo de 60 meses.</t>
      </text>
    </comment>
    <comment authorId="0" ref="K35">
      <text>
        <t xml:space="preserve">Depreciación del mes = tasa diaria × días del mes dentro del período de uso. Incluye primer día disponible y excluye fin de vida y fecha de baja. No depende del corte del Resumen; es el calendario completo de 60 meses.</t>
      </text>
    </comment>
    <comment authorId="0" ref="AQ34">
      <text>
        <t xml:space="preserve">Depreciación del mes = tasa diaria × días del mes dentro del período de uso. Incluye primer día disponible y excluye fin de vida y fecha de baja. No depende del corte del Resumen; es el calendario completo de 60 meses.</t>
      </text>
    </comment>
    <comment authorId="0" ref="L35">
      <text>
        <t xml:space="preserve">Depreciación del mes = tasa diaria × días del mes dentro del período de uso. Incluye primer día disponible y excluye fin de vida y fecha de baja. No depende del corte del Resumen; es el calendario completo de 60 meses.</t>
      </text>
    </comment>
    <comment authorId="0" ref="AR34">
      <text>
        <t xml:space="preserve">Depreciación del mes = tasa diaria × días del mes dentro del período de uso. Incluye primer día disponible y excluye fin de vida y fecha de baja. No depende del corte del Resumen; es el calendario completo de 60 meses.</t>
      </text>
    </comment>
    <comment authorId="0" ref="M35">
      <text>
        <t xml:space="preserve">Depreciación del mes = tasa diaria × días del mes dentro del período de uso. Incluye primer día disponible y excluye fin de vida y fecha de baja. No depende del corte del Resumen; es el calendario completo de 60 meses.</t>
      </text>
    </comment>
    <comment authorId="0" ref="AS34">
      <text>
        <t xml:space="preserve">Depreciación del mes = tasa diaria × días del mes dentro del período de uso. Incluye primer día disponible y excluye fin de vida y fecha de baja. No depende del corte del Resumen; es el calendario completo de 60 meses.</t>
      </text>
    </comment>
    <comment authorId="0" ref="N35">
      <text>
        <t xml:space="preserve">Depreciación del mes = tasa diaria × días del mes dentro del período de uso. Incluye primer día disponible y excluye fin de vida y fecha de baja. No depende del corte del Resumen; es el calendario completo de 60 meses.</t>
      </text>
    </comment>
    <comment authorId="0" ref="AT34">
      <text>
        <t xml:space="preserve">Depreciación del mes = tasa diaria × días del mes dentro del período de uso. Incluye primer día disponible y excluye fin de vida y fecha de baja. No depende del corte del Resumen; es el calendario completo de 60 meses.</t>
      </text>
    </comment>
    <comment authorId="0" ref="O35">
      <text>
        <t xml:space="preserve">Depreciación del mes = tasa diaria × días del mes dentro del período de uso. Incluye primer día disponible y excluye fin de vida y fecha de baja. No depende del corte del Resumen; es el calendario completo de 60 meses.</t>
      </text>
    </comment>
    <comment authorId="0" ref="AU34">
      <text>
        <t xml:space="preserve">Depreciación del mes = tasa diaria × días del mes dentro del período de uso. Incluye primer día disponible y excluye fin de vida y fecha de baja. No depende del corte del Resumen; es el calendario completo de 60 meses.</t>
      </text>
    </comment>
    <comment authorId="0" ref="P35">
      <text>
        <t xml:space="preserve">Depreciación del mes = tasa diaria × días del mes dentro del período de uso. Incluye primer día disponible y excluye fin de vida y fecha de baja. No depende del corte del Resumen; es el calendario completo de 60 meses.</t>
      </text>
    </comment>
    <comment authorId="0" ref="AV34">
      <text>
        <t xml:space="preserve">Depreciación del mes = tasa diaria × días del mes dentro del período de uso. Incluye primer día disponible y excluye fin de vida y fecha de baja. No depende del corte del Resumen; es el calendario completo de 60 meses.</t>
      </text>
    </comment>
    <comment authorId="0" ref="Q35">
      <text>
        <t xml:space="preserve">Depreciación del mes = tasa diaria × días del mes dentro del período de uso. Incluye primer día disponible y excluye fin de vida y fecha de baja. No depende del corte del Resumen; es el calendario completo de 60 meses.</t>
      </text>
    </comment>
    <comment authorId="0" ref="AW34">
      <text>
        <t xml:space="preserve">Depreciación del mes = tasa diaria × días del mes dentro del período de uso. Incluye primer día disponible y excluye fin de vida y fecha de baja. No depende del corte del Resumen; es el calendario completo de 60 meses.</t>
      </text>
    </comment>
    <comment authorId="0" ref="R35">
      <text>
        <t xml:space="preserve">Depreciación del mes = tasa diaria × días del mes dentro del período de uso. Incluye primer día disponible y excluye fin de vida y fecha de baja. No depende del corte del Resumen; es el calendario completo de 60 meses.</t>
      </text>
    </comment>
    <comment authorId="0" ref="AX34">
      <text>
        <t xml:space="preserve">Depreciación del mes = tasa diaria × días del mes dentro del período de uso. Incluye primer día disponible y excluye fin de vida y fecha de baja. No depende del corte del Resumen; es el calendario completo de 60 meses.</t>
      </text>
    </comment>
    <comment authorId="0" ref="S35">
      <text>
        <t xml:space="preserve">Depreciación del mes = tasa diaria × días del mes dentro del período de uso. Incluye primer día disponible y excluye fin de vida y fecha de baja. No depende del corte del Resumen; es el calendario completo de 60 meses.</t>
      </text>
    </comment>
    <comment authorId="0" ref="AY34">
      <text>
        <t xml:space="preserve">Depreciación del mes = tasa diaria × días del mes dentro del período de uso. Incluye primer día disponible y excluye fin de vida y fecha de baja. No depende del corte del Resumen; es el calendario completo de 60 meses.</t>
      </text>
    </comment>
    <comment authorId="0" ref="T35">
      <text>
        <t xml:space="preserve">Depreciación del mes = tasa diaria × días del mes dentro del período de uso. Incluye primer día disponible y excluye fin de vida y fecha de baja. No depende del corte del Resumen; es el calendario completo de 60 meses.</t>
      </text>
    </comment>
    <comment authorId="0" ref="AZ34">
      <text>
        <t xml:space="preserve">Depreciación del mes = tasa diaria × días del mes dentro del período de uso. Incluye primer día disponible y excluye fin de vida y fecha de baja. No depende del corte del Resumen; es el calendario completo de 60 meses.</t>
      </text>
    </comment>
    <comment authorId="0" ref="U35">
      <text>
        <t xml:space="preserve">Depreciación del mes = tasa diaria × días del mes dentro del período de uso. Incluye primer día disponible y excluye fin de vida y fecha de baja. No depende del corte del Resumen; es el calendario completo de 60 meses.</t>
      </text>
    </comment>
    <comment authorId="0" ref="BA34">
      <text>
        <t xml:space="preserve">Depreciación del mes = tasa diaria × días del mes dentro del período de uso. Incluye primer día disponible y excluye fin de vida y fecha de baja. No depende del corte del Resumen; es el calendario completo de 60 meses.</t>
      </text>
    </comment>
    <comment authorId="0" ref="V35">
      <text>
        <t xml:space="preserve">Depreciación del mes = tasa diaria × días del mes dentro del período de uso. Incluye primer día disponible y excluye fin de vida y fecha de baja. No depende del corte del Resumen; es el calendario completo de 60 meses.</t>
      </text>
    </comment>
    <comment authorId="0" ref="BB34">
      <text>
        <t xml:space="preserve">Depreciación del mes = tasa diaria × días del mes dentro del período de uso. Incluye primer día disponible y excluye fin de vida y fecha de baja. No depende del corte del Resumen; es el calendario completo de 60 meses.</t>
      </text>
    </comment>
    <comment authorId="0" ref="W35">
      <text>
        <t xml:space="preserve">Depreciación del mes = tasa diaria × días del mes dentro del período de uso. Incluye primer día disponible y excluye fin de vida y fecha de baja. No depende del corte del Resumen; es el calendario completo de 60 meses.</t>
      </text>
    </comment>
    <comment authorId="0" ref="BC34">
      <text>
        <t xml:space="preserve">Depreciación del mes = tasa diaria × días del mes dentro del período de uso. Incluye primer día disponible y excluye fin de vida y fecha de baja. No depende del corte del Resumen; es el calendario completo de 60 meses.</t>
      </text>
    </comment>
    <comment authorId="0" ref="X35">
      <text>
        <t xml:space="preserve">Depreciación del mes = tasa diaria × días del mes dentro del período de uso. Incluye primer día disponible y excluye fin de vida y fecha de baja. No depende del corte del Resumen; es el calendario completo de 60 meses.</t>
      </text>
    </comment>
    <comment authorId="0" ref="BD34">
      <text>
        <t xml:space="preserve">Depreciación del mes = tasa diaria × días del mes dentro del período de uso. Incluye primer día disponible y excluye fin de vida y fecha de baja. No depende del corte del Resumen; es el calendario completo de 60 meses.</t>
      </text>
    </comment>
    <comment authorId="0" ref="Y35">
      <text>
        <t xml:space="preserve">Depreciación del mes = tasa diaria × días del mes dentro del período de uso. Incluye primer día disponible y excluye fin de vida y fecha de baja. No depende del corte del Resumen; es el calendario completo de 60 meses.</t>
      </text>
    </comment>
    <comment authorId="0" ref="BE34">
      <text>
        <t xml:space="preserve">Depreciación del mes = tasa diaria × días del mes dentro del período de uso. Incluye primer día disponible y excluye fin de vida y fecha de baja. No depende del corte del Resumen; es el calendario completo de 60 meses.</t>
      </text>
    </comment>
    <comment authorId="0" ref="Z35">
      <text>
        <t xml:space="preserve">Depreciación del mes = tasa diaria × días del mes dentro del período de uso. Incluye primer día disponible y excluye fin de vida y fecha de baja. No depende del corte del Resumen; es el calendario completo de 60 meses.</t>
      </text>
    </comment>
    <comment authorId="0" ref="BF34">
      <text>
        <t xml:space="preserve">Depreciación del mes = tasa diaria × días del mes dentro del período de uso. Incluye primer día disponible y excluye fin de vida y fecha de baja. No depende del corte del Resumen; es el calendario completo de 60 meses.</t>
      </text>
    </comment>
    <comment authorId="0" ref="AA35">
      <text>
        <t xml:space="preserve">Depreciación del mes = tasa diaria × días del mes dentro del período de uso. Incluye primer día disponible y excluye fin de vida y fecha de baja. No depende del corte del Resumen; es el calendario completo de 60 meses.</t>
      </text>
    </comment>
    <comment authorId="0" ref="BG34">
      <text>
        <t xml:space="preserve">Depreciación del mes = tasa diaria × días del mes dentro del período de uso. Incluye primer día disponible y excluye fin de vida y fecha de baja. No depende del corte del Resumen; es el calendario completo de 60 meses.</t>
      </text>
    </comment>
    <comment authorId="0" ref="AB35">
      <text>
        <t xml:space="preserve">Depreciación del mes = tasa diaria × días del mes dentro del período de uso. Incluye primer día disponible y excluye fin de vida y fecha de baja. No depende del corte del Resumen; es el calendario completo de 60 meses.</t>
      </text>
    </comment>
    <comment authorId="0" ref="BH34">
      <text>
        <t xml:space="preserve">Depreciación del mes = tasa diaria × días del mes dentro del período de uso. Incluye primer día disponible y excluye fin de vida y fecha de baja. No depende del corte del Resumen; es el calendario completo de 60 meses.</t>
      </text>
    </comment>
    <comment authorId="0" ref="AC35">
      <text>
        <t xml:space="preserve">Depreciación del mes = tasa diaria × días del mes dentro del período de uso. Incluye primer día disponible y excluye fin de vida y fecha de baja. No depende del corte del Resumen; es el calendario completo de 60 meses.</t>
      </text>
    </comment>
    <comment authorId="0" ref="BI34">
      <text>
        <t xml:space="preserve">Depreciación del mes = tasa diaria × días del mes dentro del período de uso. Incluye primer día disponible y excluye fin de vida y fecha de baja. No depende del corte del Resumen; es el calendario completo de 60 meses.</t>
      </text>
    </comment>
    <comment authorId="0" ref="AD35">
      <text>
        <t xml:space="preserve">Depreciación del mes = tasa diaria × días del mes dentro del período de uso. Incluye primer día disponible y excluye fin de vida y fecha de baja. No depende del corte del Resumen; es el calendario completo de 60 meses.</t>
      </text>
    </comment>
    <comment authorId="0" ref="BJ34">
      <text>
        <t xml:space="preserve">Depreciación del mes = tasa diaria × días del mes dentro del período de uso. Incluye primer día disponible y excluye fin de vida y fecha de baja. No depende del corte del Resumen; es el calendario completo de 60 meses.</t>
      </text>
    </comment>
    <comment authorId="0" ref="AE35">
      <text>
        <t xml:space="preserve">Depreciación del mes = tasa diaria × días del mes dentro del período de uso. Incluye primer día disponible y excluye fin de vida y fecha de baja. No depende del corte del Resumen; es el calendario completo de 60 meses.</t>
      </text>
    </comment>
    <comment authorId="0" ref="BK34">
      <text>
        <t xml:space="preserve">Depreciación del mes = tasa diaria × días del mes dentro del período de uso. Incluye primer día disponible y excluye fin de vida y fecha de baja. No depende del corte del Resumen; es el calendario completo de 60 meses.</t>
      </text>
    </comment>
    <comment authorId="0" ref="AF35">
      <text>
        <t xml:space="preserve">Depreciación del mes = tasa diaria × días del mes dentro del período de uso. Incluye primer día disponible y excluye fin de vida y fecha de baja. No depende del corte del Resumen; es el calendario completo de 60 meses.</t>
      </text>
    </comment>
    <comment authorId="0" ref="BL34">
      <text>
        <t xml:space="preserve">Depreciación del mes = tasa diaria × días del mes dentro del período de uso. Incluye primer día disponible y excluye fin de vida y fecha de baja. No depende del corte del Resumen; es el calendario completo de 60 meses.</t>
      </text>
    </comment>
    <comment authorId="0" ref="AG35">
      <text>
        <t xml:space="preserve">Depreciación del mes = tasa diaria × días del mes dentro del período de uso. Incluye primer día disponible y excluye fin de vida y fecha de baja. No depende del corte del Resumen; es el calendario completo de 60 meses.</t>
      </text>
    </comment>
    <comment authorId="0" ref="AH35">
      <text>
        <t xml:space="preserve">Depreciación del mes = tasa diaria × días del mes dentro del período de uso. Incluye primer día disponible y excluye fin de vida y fecha de baja. No depende del corte del Resumen; es el calendario completo de 60 meses.</t>
      </text>
    </comment>
    <comment authorId="0" ref="AI35">
      <text>
        <t xml:space="preserve">Depreciación del mes = tasa diaria × días del mes dentro del período de uso. Incluye primer día disponible y excluye fin de vida y fecha de baja. No depende del corte del Resumen; es el calendario completo de 60 meses.</t>
      </text>
    </comment>
    <comment authorId="0" ref="AJ35">
      <text>
        <t xml:space="preserve">Depreciación del mes = tasa diaria × días del mes dentro del período de uso. Incluye primer día disponible y excluye fin de vida y fecha de baja. No depende del corte del Resumen; es el calendario completo de 60 meses.</t>
      </text>
    </comment>
    <comment authorId="0" ref="AK35">
      <text>
        <t xml:space="preserve">Depreciación del mes = tasa diaria × días del mes dentro del período de uso. Incluye primer día disponible y excluye fin de vida y fecha de baja. No depende del corte del Resumen; es el calendario completo de 60 meses.</t>
      </text>
    </comment>
    <comment authorId="0" ref="AL35">
      <text>
        <t xml:space="preserve">Depreciación del mes = tasa diaria × días del mes dentro del período de uso. Incluye primer día disponible y excluye fin de vida y fecha de baja. No depende del corte del Resumen; es el calendario completo de 60 meses.</t>
      </text>
    </comment>
    <comment authorId="0" ref="AM35">
      <text>
        <t xml:space="preserve">Depreciación del mes = tasa diaria × días del mes dentro del período de uso. Incluye primer día disponible y excluye fin de vida y fecha de baja. No depende del corte del Resumen; es el calendario completo de 60 meses.</t>
      </text>
    </comment>
    <comment authorId="0" ref="AN35">
      <text>
        <t xml:space="preserve">Depreciación del mes = tasa diaria × días del mes dentro del período de uso. Incluye primer día disponible y excluye fin de vida y fecha de baja. No depende del corte del Resumen; es el calendario completo de 60 meses.</t>
      </text>
    </comment>
    <comment authorId="0" ref="AO35">
      <text>
        <t xml:space="preserve">Depreciación del mes = tasa diaria × días del mes dentro del período de uso. Incluye primer día disponible y excluye fin de vida y fecha de baja. No depende del corte del Resumen; es el calendario completo de 60 meses.</t>
      </text>
    </comment>
    <comment authorId="0" ref="AP35">
      <text>
        <t xml:space="preserve">Depreciación del mes = tasa diaria × días del mes dentro del período de uso. Incluye primer día disponible y excluye fin de vida y fecha de baja. No depende del corte del Resumen; es el calendario completo de 60 meses.</t>
      </text>
    </comment>
    <comment authorId="0" ref="AQ35">
      <text>
        <t xml:space="preserve">Depreciación del mes = tasa diaria × días del mes dentro del período de uso. Incluye primer día disponible y excluye fin de vida y fecha de baja. No depende del corte del Resumen; es el calendario completo de 60 meses.</t>
      </text>
    </comment>
    <comment authorId="0" ref="AR35">
      <text>
        <t xml:space="preserve">Depreciación del mes = tasa diaria × días del mes dentro del período de uso. Incluye primer día disponible y excluye fin de vida y fecha de baja. No depende del corte del Resumen; es el calendario completo de 60 meses.</t>
      </text>
    </comment>
    <comment authorId="0" ref="AS35">
      <text>
        <t xml:space="preserve">Depreciación del mes = tasa diaria × días del mes dentro del período de uso. Incluye primer día disponible y excluye fin de vida y fecha de baja. No depende del corte del Resumen; es el calendario completo de 60 meses.</t>
      </text>
    </comment>
    <comment authorId="0" ref="AT35">
      <text>
        <t xml:space="preserve">Depreciación del mes = tasa diaria × días del mes dentro del período de uso. Incluye primer día disponible y excluye fin de vida y fecha de baja. No depende del corte del Resumen; es el calendario completo de 60 meses.</t>
      </text>
    </comment>
    <comment authorId="0" ref="AU35">
      <text>
        <t xml:space="preserve">Depreciación del mes = tasa diaria × días del mes dentro del período de uso. Incluye primer día disponible y excluye fin de vida y fecha de baja. No depende del corte del Resumen; es el calendario completo de 60 meses.</t>
      </text>
    </comment>
    <comment authorId="0" ref="AV35">
      <text>
        <t xml:space="preserve">Depreciación del mes = tasa diaria × días del mes dentro del período de uso. Incluye primer día disponible y excluye fin de vida y fecha de baja. No depende del corte del Resumen; es el calendario completo de 60 meses.</t>
      </text>
    </comment>
    <comment authorId="0" ref="AW35">
      <text>
        <t xml:space="preserve">Depreciación del mes = tasa diaria × días del mes dentro del período de uso. Incluye primer día disponible y excluye fin de vida y fecha de baja. No depende del corte del Resumen; es el calendario completo de 60 meses.</t>
      </text>
    </comment>
    <comment authorId="0" ref="AX35">
      <text>
        <t xml:space="preserve">Depreciación del mes = tasa diaria × días del mes dentro del período de uso. Incluye primer día disponible y excluye fin de vida y fecha de baja. No depende del corte del Resumen; es el calendario completo de 60 meses.</t>
      </text>
    </comment>
    <comment authorId="0" ref="AY35">
      <text>
        <t xml:space="preserve">Depreciación del mes = tasa diaria × días del mes dentro del período de uso. Incluye primer día disponible y excluye fin de vida y fecha de baja. No depende del corte del Resumen; es el calendario completo de 60 meses.</t>
      </text>
    </comment>
    <comment authorId="0" ref="AZ35">
      <text>
        <t xml:space="preserve">Depreciación del mes = tasa diaria × días del mes dentro del período de uso. Incluye primer día disponible y excluye fin de vida y fecha de baja. No depende del corte del Resumen; es el calendario completo de 60 meses.</t>
      </text>
    </comment>
    <comment authorId="0" ref="BA35">
      <text>
        <t xml:space="preserve">Depreciación del mes = tasa diaria × días del mes dentro del período de uso. Incluye primer día disponible y excluye fin de vida y fecha de baja. No depende del corte del Resumen; es el calendario completo de 60 meses.</t>
      </text>
    </comment>
    <comment authorId="0" ref="BB35">
      <text>
        <t xml:space="preserve">Depreciación del mes = tasa diaria × días del mes dentro del período de uso. Incluye primer día disponible y excluye fin de vida y fecha de baja. No depende del corte del Resumen; es el calendario completo de 60 meses.</t>
      </text>
    </comment>
    <comment authorId="0" ref="BC35">
      <text>
        <t xml:space="preserve">Depreciación del mes = tasa diaria × días del mes dentro del período de uso. Incluye primer día disponible y excluye fin de vida y fecha de baja. No depende del corte del Resumen; es el calendario completo de 60 meses.</t>
      </text>
    </comment>
    <comment authorId="0" ref="BD35">
      <text>
        <t xml:space="preserve">Depreciación del mes = tasa diaria × días del mes dentro del período de uso. Incluye primer día disponible y excluye fin de vida y fecha de baja. No depende del corte del Resumen; es el calendario completo de 60 meses.</t>
      </text>
    </comment>
    <comment authorId="0" ref="BE35">
      <text>
        <t xml:space="preserve">Depreciación del mes = tasa diaria × días del mes dentro del período de uso. Incluye primer día disponible y excluye fin de vida y fecha de baja. No depende del corte del Resumen; es el calendario completo de 60 meses.</t>
      </text>
    </comment>
    <comment authorId="0" ref="BF35">
      <text>
        <t xml:space="preserve">Depreciación del mes = tasa diaria × días del mes dentro del período de uso. Incluye primer día disponible y excluye fin de vida y fecha de baja. No depende del corte del Resumen; es el calendario completo de 60 meses.</t>
      </text>
    </comment>
    <comment authorId="0" ref="BG35">
      <text>
        <t xml:space="preserve">Depreciación del mes = tasa diaria × días del mes dentro del período de uso. Incluye primer día disponible y excluye fin de vida y fecha de baja. No depende del corte del Resumen; es el calendario completo de 60 meses.</t>
      </text>
    </comment>
    <comment authorId="0" ref="BH35">
      <text>
        <t xml:space="preserve">Depreciación del mes = tasa diaria × días del mes dentro del período de uso. Incluye primer día disponible y excluye fin de vida y fecha de baja. No depende del corte del Resumen; es el calendario completo de 60 meses.</t>
      </text>
    </comment>
    <comment authorId="0" ref="BI35">
      <text>
        <t xml:space="preserve">Depreciación del mes = tasa diaria × días del mes dentro del período de uso. Incluye primer día disponible y excluye fin de vida y fecha de baja. No depende del corte del Resumen; es el calendario completo de 60 meses.</t>
      </text>
    </comment>
    <comment authorId="0" ref="BJ35">
      <text>
        <t xml:space="preserve">Depreciación del mes = tasa diaria × días del mes dentro del período de uso. Incluye primer día disponible y excluye fin de vida y fecha de baja. No depende del corte del Resumen; es el calendario completo de 60 meses.</t>
      </text>
    </comment>
    <comment authorId="0" ref="BK35">
      <text>
        <t xml:space="preserve">Depreciación del mes = tasa diaria × días del mes dentro del período de uso. Incluye primer día disponible y excluye fin de vida y fecha de baja. No depende del corte del Resumen; es el calendario completo de 60 meses.</t>
      </text>
    </comment>
    <comment authorId="0" ref="BL35">
      <text>
        <t xml:space="preserve">Depreciación del mes = tasa diaria × días del mes dentro del período de uso. Incluye primer día disponible y excluye fin de vida y fecha de baja. No depende del corte del Resumen; es el calendario completo de 60 meses.</t>
      </text>
    </comment>
  </commentList>
</comments>
</file>

<file path=xl/sharedStrings.xml><?xml version="1.0" encoding="utf-8"?>
<sst xmlns="http://schemas.openxmlformats.org/spreadsheetml/2006/main" count="95" uniqueCount="87">
  <si>
    <t>CONTABILIDAD SAN VICENTE</t>
  </si>
  <si>
    <t>Activos</t>
  </si>
  <si>
    <t>ID activo</t>
  </si>
  <si>
    <t>Descripción</t>
  </si>
  <si>
    <t>Clase</t>
  </si>
  <si>
    <t>Ubicación</t>
  </si>
  <si>
    <t>Responsable</t>
  </si>
  <si>
    <t>Costo capitalizado</t>
  </si>
  <si>
    <t>Valor residual</t>
  </si>
  <si>
    <t>Disponible para uso</t>
  </si>
  <si>
    <t>Vida útil (meses)</t>
  </si>
  <si>
    <t>Fecha baja (opcional)</t>
  </si>
  <si>
    <t>Depreciacion</t>
  </si>
  <si>
    <t>Documento / nota</t>
  </si>
  <si>
    <t>Activos Fijos y Depreciación</t>
  </si>
  <si>
    <t>Fin vida estimada</t>
  </si>
  <si>
    <t>Deprec. por día</t>
  </si>
  <si>
    <t>Acumulada inicial calendario</t>
  </si>
  <si>
    <t>Deprec. al corte desde inicio</t>
  </si>
  <si>
    <t>Acumulada al corte</t>
  </si>
  <si>
    <t>Valor en libros vigente</t>
  </si>
  <si>
    <t>Costo vigente</t>
  </si>
  <si>
    <t>Acumulada vigente</t>
  </si>
  <si>
    <t>Estado datos</t>
  </si>
  <si>
    <t>AF001</t>
  </si>
  <si>
    <t>Equipo de producción</t>
  </si>
  <si>
    <t>Maquinaria</t>
  </si>
  <si>
    <t>Taller</t>
  </si>
  <si>
    <t>Operaciones</t>
  </si>
  <si>
    <t>CONTABILIDAD SAN VICENTE
Gestión empresarial · Ejemplo resuelto</t>
  </si>
  <si>
    <t>Factura EJ-001</t>
  </si>
  <si>
    <t>Plantilla editable con metodología y controles.
Amarillo: completar o ajustar. Las notas explican cada campo relevante.</t>
  </si>
  <si>
    <t>Resumen</t>
  </si>
  <si>
    <t>Primer mes del calendario</t>
  </si>
  <si>
    <t>CLP · Método lineal con prorrateo diario. Vida útil y residual son estimaciones ajustables. El registro muestra costo, depreciación y valor en libros de activos vigentes al corte.</t>
  </si>
  <si>
    <t>AF002</t>
  </si>
  <si>
    <t>Fecha de corte</t>
  </si>
  <si>
    <t>Computador oficina</t>
  </si>
  <si>
    <t>Equipos</t>
  </si>
  <si>
    <t>Oficina</t>
  </si>
  <si>
    <t>Administración</t>
  </si>
  <si>
    <t>Factura EJ-002</t>
  </si>
  <si>
    <t>Depreciación acumulada vigente</t>
  </si>
  <si>
    <t>VALOR EN LIBROS VIGENTE</t>
  </si>
  <si>
    <t>Gasto desde inicio calendario</t>
  </si>
  <si>
    <t>AF003</t>
  </si>
  <si>
    <t>Mobiliario antiguo</t>
  </si>
  <si>
    <t>Muebles</t>
  </si>
  <si>
    <t>Agotado al inicio de 2026</t>
  </si>
  <si>
    <t>Registros por corregir</t>
  </si>
  <si>
    <t>Mes</t>
  </si>
  <si>
    <t>Depreciación del mes</t>
  </si>
  <si>
    <t>Acumulada de gasto calendario</t>
  </si>
  <si>
    <t>Mes · gráfico</t>
  </si>
  <si>
    <t>AF004</t>
  </si>
  <si>
    <t>Impresora dada de baja</t>
  </si>
  <si>
    <t>Ejemplo de baja: sin resultado de venta</t>
  </si>
  <si>
    <t>El calendario muestra los 60 meses completos, incluso posteriores al corte. La acumulada de gasto del calendario no incluye la depreciación anterior al mes inicial ni representa el valor contable de la cartera.</t>
  </si>
  <si>
    <t>Guia</t>
  </si>
  <si>
    <t>1. Inventario de activos</t>
  </si>
  <si>
    <t>Carga ID, descripción, ubicación, responsable, costo y documento. Hay 30 espacios. Reemplaza los cuatro ejemplos. El costo y residual se registran en CLP sin impuestos recuperables.</t>
  </si>
  <si>
    <t>2. Línea recta por día</t>
  </si>
  <si>
    <t>Base depreciable = costo − residual. Días de vida = EDATE(disponibilidad, meses) − disponibilidad. Cargo diario = base / días de vida. Cargo mensual = diario × días de uso de ese mes. No redondear los cálculos internos; la presentación muestra dos decimales.</t>
  </si>
  <si>
    <t>3. Inicio y fin</t>
  </si>
  <si>
    <t>Empieza el día disponible para uso. Termina antes de la fecha de fin de vida o antes de la baja. El valor en libros vigente no baja del residual. El calendario abarca 60 meses desde el mes inicial y el resumen patrimonial usa la fecha de corte.</t>
  </si>
  <si>
    <t>4. Ejemplo de maquinaria</t>
  </si>
  <si>
    <t>AF001: costo 1.200.000, residual 120.000 y vida de 36 meses desde 01-01-2026. Base 1.080.000 dividida en 1.096 días. Enero tiene 31 días: gasto 30.547,45. Al 31-03: acumulada 88.686,13 y valor en libros 1.111.313,87.</t>
  </si>
  <si>
    <t>5. Otros ejemplos</t>
  </si>
  <si>
    <t>Computador disponible el 15-02: febrero se prorratea desde ese día. Mobiliario de 2024 termina antes de 2026 y no genera más gasto. La impresora tiene baja el 01-02-2026: deja de integrar el costo y acumulada vigentes.</t>
  </si>
  <si>
    <t>6. Revisión de estimaciones</t>
  </si>
  <si>
    <t>Vida útil, residual y método requieren revisión periódica. Este borrador no conserva versiones para cambios prospectivos de estimación: no sobrescribir la historia de un bien ya depreciado sin preparar antes un nuevo cálculo y conciliación.</t>
  </si>
  <si>
    <t>7. Alcance contable</t>
  </si>
  <si>
    <t>Modelo de apoyo bajo costo y depreciación lineal, sin deterioro, revaluación, componentes complejos, activos mantenidos para venta, mejoras, arrendamientos ni depreciación tributaria acelerada. No calcula utilidad de disposición ni asientos.</t>
  </si>
  <si>
    <t>8. Relación con resultados</t>
  </si>
  <si>
    <t>La depreciación puede reconocerse como gasto o incorporarse al costo de otro activo según su uso. Clasifica su destino antes de transferirla al estado de resultados. Las planillas son independientes; no hay vínculos automáticos.</t>
  </si>
  <si>
    <t>FUENTES Y ALCANCE</t>
  </si>
  <si>
    <t>Referencia conceptual: IFRS Foundation, IAS 16 (depreciación desde disponibilidad; residual y vida útil sujetos a revisión).
https://www.ifrs.org/issued-standards/list-of-standards/ias-16-property-plant-and-equipment/
Las vidas útiles del ejemplo son supuestos ilustrativos, no tasas tributarias.</t>
  </si>
  <si>
    <t>Control</t>
  </si>
  <si>
    <t>Diferencia / errores</t>
  </si>
  <si>
    <t>Estado</t>
  </si>
  <si>
    <t>Activos inválidos</t>
  </si>
  <si>
    <t>Puente de valor vigente</t>
  </si>
  <si>
    <t>Exceso de depreciación</t>
  </si>
  <si>
    <t>Corte dentro calendario</t>
  </si>
  <si>
    <t>Fecha inicial y corte válidos</t>
  </si>
  <si>
    <t>Calendario contra resumen</t>
  </si>
  <si>
    <t>TOTAL MENSUAL</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</si>
</sst>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0.00);&quot;–&quot;"/>
    <numFmt numFmtId="165" formatCode="dd-mm-yyyy"/>
    <numFmt numFmtId="166" formatCode="mmm-yy"/>
  </numFmts>
  <fonts count="11">
    <font>
      <sz val="11.0"/>
      <color rgb="FF000000"/>
      <name val="Carlito"/>
      <scheme val="minor"/>
    </font>
    <font>
      <sz val="11.0"/>
      <color rgb="FF172B4D"/>
      <name val="Arial"/>
    </font>
    <font>
      <b/>
      <sz val="17.0"/>
      <color rgb="FF142D4E"/>
      <name val="Arial"/>
    </font>
    <font>
      <b/>
      <sz val="11.0"/>
      <color rgb="FFFFFFFF"/>
      <name val="Arial"/>
    </font>
    <font>
      <sz val="11.0"/>
      <color theme="1"/>
      <name val="Arial"/>
    </font>
    <font>
      <b/>
      <sz val="27.0"/>
      <color rgb="FFFFFFFF"/>
      <name val="Arial"/>
    </font>
    <font/>
    <font>
      <sz val="11.0"/>
      <color rgb="FF2157B0"/>
      <name val="Arial"/>
    </font>
    <font>
      <sz val="16.0"/>
      <color rgb="FFB7E1D8"/>
      <name val="Arial"/>
    </font>
    <font>
      <b/>
      <sz val="11.0"/>
      <color rgb="FF172B4D"/>
      <name val="Arial"/>
    </font>
    <font>
      <b/>
      <sz val="11.0"/>
      <color theme="1"/>
      <name val="Arial"/>
    </font>
  </fonts>
  <fills count="6">
    <fill>
      <patternFill patternType="none"/>
    </fill>
    <fill>
      <patternFill patternType="lightGray"/>
    </fill>
    <fill>
      <patternFill patternType="solid">
        <fgColor rgb="FF142D4E"/>
        <bgColor rgb="FF142D4E"/>
      </patternFill>
    </fill>
    <fill>
      <patternFill patternType="solid">
        <fgColor rgb="FFFFF2CB"/>
        <bgColor rgb="FFFFF2CB"/>
      </patternFill>
    </fill>
    <fill>
      <patternFill patternType="solid">
        <fgColor rgb="FF168575"/>
        <bgColor rgb="FF168575"/>
      </patternFill>
    </fill>
    <fill>
      <patternFill patternType="solid">
        <fgColor rgb="FFEFF3F8"/>
        <bgColor rgb="FFEFF3F8"/>
      </patternFill>
    </fill>
  </fills>
  <borders count="11">
    <border/>
    <border>
      <bottom style="thin">
        <color rgb="FF168575"/>
      </bottom>
    </border>
    <border>
      <left/>
      <right/>
      <top/>
      <bottom/>
    </border>
    <border>
      <left/>
      <top/>
    </border>
    <border>
      <top/>
    </border>
    <border>
      <right/>
      <top/>
    </border>
    <border>
      <left/>
    </border>
    <border>
      <right/>
    </border>
    <border>
      <left/>
      <bottom/>
    </border>
    <border>
      <bottom/>
    </border>
    <border>
      <right/>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center"/>
    </xf>
    <xf borderId="1" fillId="0" fontId="1" numFmtId="0" xfId="0" applyAlignment="1" applyBorder="1" applyFont="1">
      <alignment vertical="center"/>
    </xf>
    <xf borderId="2" fillId="2" fontId="1" numFmtId="0" xfId="0" applyAlignment="1" applyBorder="1" applyFill="1" applyFont="1">
      <alignment vertical="center"/>
    </xf>
    <xf borderId="2" fillId="2" fontId="3" numFmtId="0" xfId="0" applyAlignment="1" applyBorder="1" applyFill="1" applyFont="1">
      <alignment shrinkToFit="0" vertical="center" wrapText="1"/>
    </xf>
    <xf borderId="0" fillId="0" fontId="4" numFmtId="0" xfId="0" applyFont="1"/>
    <xf borderId="3" fillId="2" fontId="5" numFmtId="0" xfId="0" applyAlignment="1" applyBorder="1" applyFill="1" applyFont="1">
      <alignment shrinkToFit="0" vertical="center" wrapText="1"/>
    </xf>
    <xf borderId="4" fillId="0" fontId="6" numFmtId="0" xfId="0" applyBorder="1" applyFont="1"/>
    <xf borderId="5" fillId="0" fontId="6" numFmtId="0" xfId="0" applyBorder="1" applyFont="1"/>
    <xf borderId="6" fillId="0" fontId="6" numFmtId="0" xfId="0" applyBorder="1" applyFont="1"/>
    <xf borderId="7" fillId="0" fontId="6" numFmtId="0" xfId="0" applyBorder="1" applyFont="1"/>
    <xf borderId="2" fillId="3" fontId="7" numFmtId="0" xfId="0" applyAlignment="1" applyBorder="1" applyFill="1" applyFont="1">
      <alignment vertical="center"/>
    </xf>
    <xf borderId="8" fillId="0" fontId="6" numFmtId="0" xfId="0" applyBorder="1" applyFont="1"/>
    <xf borderId="9" fillId="0" fontId="6" numFmtId="0" xfId="0" applyBorder="1" applyFont="1"/>
    <xf borderId="10" fillId="0" fontId="6" numFmtId="0" xfId="0" applyBorder="1" applyFont="1"/>
    <xf borderId="2" fillId="3" fontId="7" numFmtId="164" xfId="0" applyAlignment="1" applyBorder="1" applyFill="1" applyFont="1" applyNumberFormat="1">
      <alignment vertical="center"/>
    </xf>
    <xf borderId="2" fillId="3" fontId="7" numFmtId="164" xfId="0" applyAlignment="1" applyBorder="1" applyFill="1" applyFont="1" applyNumberFormat="1">
      <alignment readingOrder="0" vertical="center"/>
    </xf>
    <xf borderId="2" fillId="3" fontId="7" numFmtId="165" xfId="0" applyAlignment="1" applyBorder="1" applyFill="1" applyFont="1" applyNumberFormat="1">
      <alignment vertical="center"/>
    </xf>
    <xf borderId="3" fillId="2" fontId="8" numFmtId="0" xfId="0" applyAlignment="1" applyBorder="1" applyFill="1" applyFont="1">
      <alignment shrinkToFit="0" vertical="center" wrapText="1"/>
    </xf>
    <xf borderId="2" fillId="3" fontId="7" numFmtId="0" xfId="0" applyAlignment="1" applyBorder="1" applyFill="1" applyFont="1">
      <alignment shrinkToFit="0" vertical="center" wrapText="1"/>
    </xf>
    <xf borderId="0" fillId="0" fontId="1" numFmtId="165" xfId="0" applyAlignment="1" applyFont="1" applyNumberFormat="1">
      <alignment vertical="center"/>
    </xf>
    <xf borderId="0" fillId="0" fontId="1" numFmtId="164" xfId="0" applyAlignment="1" applyFont="1" applyNumberFormat="1">
      <alignment vertical="center"/>
    </xf>
    <xf borderId="2" fillId="2" fontId="3" numFmtId="166" xfId="0" applyAlignment="1" applyBorder="1" applyFill="1" applyFont="1" applyNumberFormat="1">
      <alignment vertical="center"/>
    </xf>
    <xf borderId="0" fillId="0" fontId="1" numFmtId="0" xfId="0" applyAlignment="1" applyFont="1">
      <alignment shrinkToFit="0" vertical="center" wrapText="1"/>
    </xf>
    <xf borderId="2" fillId="4" fontId="3" numFmtId="0" xfId="0" applyAlignment="1" applyBorder="1" applyFill="1" applyFont="1">
      <alignment vertical="center"/>
    </xf>
    <xf borderId="2" fillId="4" fontId="3" numFmtId="164" xfId="0" applyAlignment="1" applyBorder="1" applyFill="1" applyFont="1" applyNumberFormat="1">
      <alignment vertical="center"/>
    </xf>
    <xf borderId="0" fillId="0" fontId="1" numFmtId="0" xfId="0" applyAlignment="1" applyFont="1">
      <alignment readingOrder="0" vertical="center"/>
    </xf>
    <xf borderId="2" fillId="2" fontId="3" numFmtId="166" xfId="0" applyBorder="1" applyFill="1" applyFont="1" applyNumberFormat="1"/>
    <xf borderId="0" fillId="0" fontId="1" numFmtId="166" xfId="0" applyAlignment="1" applyFont="1" applyNumberFormat="1">
      <alignment vertical="center"/>
    </xf>
    <xf borderId="0" fillId="0" fontId="1" numFmtId="164" xfId="0" applyAlignment="1" applyFont="1" applyNumberFormat="1">
      <alignment shrinkToFit="0" vertical="center" wrapText="1"/>
    </xf>
    <xf borderId="0" fillId="0" fontId="4" numFmtId="164" xfId="0" applyFont="1" applyNumberFormat="1"/>
    <xf borderId="2" fillId="5" fontId="9" numFmtId="0" xfId="0" applyAlignment="1" applyBorder="1" applyFill="1" applyFont="1">
      <alignment vertical="center"/>
    </xf>
    <xf borderId="2" fillId="5" fontId="9" numFmtId="164" xfId="0" applyAlignment="1" applyBorder="1" applyFill="1" applyFont="1" applyNumberFormat="1">
      <alignment vertical="center"/>
    </xf>
    <xf borderId="2" fillId="5" fontId="10" numFmtId="164" xfId="0" applyBorder="1" applyFill="1" applyFont="1" applyNumberFormat="1"/>
  </cellXfs>
  <cellStyles count="1">
    <cellStyle xfId="0" name="Normal" builtinId="0"/>
  </cellStyles>
  <dxfs count="1">
    <dxf>
      <font>
        <color rgb="FF9C2020"/>
      </font>
      <fill>
        <patternFill patternType="solid">
          <fgColor rgb="FFFCE4E4"/>
          <bgColor rgb="FFFCE4E4"/>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sz="1400">
                <a:solidFill>
                  <a:srgbClr val="757575"/>
                </a:solidFill>
                <a:latin typeface="Arial"/>
              </a:defRPr>
            </a:pPr>
            <a:r>
              <a:rPr b="1" sz="1400">
                <a:solidFill>
                  <a:srgbClr val="757575"/>
                </a:solidFill>
                <a:latin typeface="Arial"/>
              </a:rPr>
              <a:t>Depreciación · primeros 12 meses</a:t>
            </a:r>
          </a:p>
        </c:rich>
      </c:tx>
      <c:overlay val="0"/>
    </c:title>
    <c:plotArea>
      <c:layout/>
      <c:lineChart>
        <c:varyColors val="0"/>
        <c:ser>
          <c:idx val="0"/>
          <c:order val="0"/>
          <c:tx>
            <c:strRef>
              <c:f>Resumen!$D$20</c:f>
            </c:strRef>
          </c:tx>
          <c:spPr>
            <a:ln cmpd="sng">
              <a:solidFill>
                <a:srgbClr val="142D4F"/>
              </a:solidFill>
            </a:ln>
          </c:spPr>
          <c:marker>
            <c:symbol val="circle"/>
            <c:size val="4"/>
            <c:spPr>
              <a:solidFill>
                <a:srgbClr val="142D4F"/>
              </a:solidFill>
              <a:ln cmpd="sng">
                <a:solidFill>
                  <a:srgbClr val="142D4F"/>
                </a:solidFill>
              </a:ln>
            </c:spPr>
          </c:marker>
          <c:cat>
            <c:strRef>
              <c:f>Resumen!$N$21:$N$32</c:f>
            </c:strRef>
          </c:cat>
          <c:val>
            <c:numRef>
              <c:f>Resumen!$D$21:$D$32</c:f>
              <c:numCache/>
            </c:numRef>
          </c:val>
          <c:smooth val="0"/>
        </c:ser>
        <c:axId val="1483947372"/>
        <c:axId val="334016254"/>
      </c:lineChart>
      <c:catAx>
        <c:axId val="1483947372"/>
        <c:scaling>
          <c:orientation val="minMax"/>
        </c:scaling>
        <c:delete val="0"/>
        <c:axPos val="b"/>
        <c:title>
          <c:tx>
            <c:rich>
              <a:bodyPr/>
              <a:lstStyle/>
              <a:p>
                <a:pPr lvl="0">
                  <a:defRPr b="0">
                    <a:solidFill>
                      <a:srgbClr val="000000"/>
                    </a:solidFill>
                    <a:latin typeface="Arial"/>
                  </a:defRPr>
                </a:pPr>
                <a:r>
                  <a:rPr b="0">
                    <a:solidFill>
                      <a:srgbClr val="000000"/>
                    </a:solidFill>
                    <a:latin typeface="Arial"/>
                  </a:rPr>
                  <a:t>Mes</a:t>
                </a:r>
              </a:p>
            </c:rich>
          </c:tx>
          <c:overlay val="0"/>
        </c:title>
        <c:numFmt formatCode="General" sourceLinked="1"/>
        <c:majorTickMark val="none"/>
        <c:minorTickMark val="none"/>
        <c:spPr>
          <a:ln>
            <a:noFill/>
          </a:ln>
        </c:spPr>
        <c:txPr>
          <a:bodyPr/>
          <a:lstStyle/>
          <a:p>
            <a:pPr lvl="0">
              <a:defRPr b="0">
                <a:solidFill>
                  <a:srgbClr val="000000"/>
                </a:solidFill>
                <a:latin typeface="Arial"/>
              </a:defRPr>
            </a:pPr>
          </a:p>
        </c:txPr>
        <c:crossAx val="334016254"/>
      </c:catAx>
      <c:valAx>
        <c:axId val="334016254"/>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Arial"/>
                  </a:defRPr>
                </a:pPr>
                <a:r>
                  <a:rPr b="0">
                    <a:solidFill>
                      <a:srgbClr val="000000"/>
                    </a:solidFill>
                    <a:latin typeface="Arial"/>
                  </a:rPr>
                  <a:t>CLP</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Arial"/>
              </a:defRPr>
            </a:pPr>
          </a:p>
        </c:txPr>
        <c:crossAx val="1483947372"/>
      </c:valAx>
    </c:plotArea>
    <c:plotVisOnly val="1"/>
  </c:chart>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0</xdr:colOff>
      <xdr:row>29</xdr:row>
      <xdr:rowOff>0</xdr:rowOff>
    </xdr:from>
    <xdr:ext cx="10134600" cy="5486400"/>
    <xdr:graphicFrame>
      <xdr:nvGraphicFramePr>
        <xdr:cNvPr id="1" name="Chart 1" title="Depreciación · primeros 12 meses"/>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Carlito"/>
        <a:ea typeface="Carlito"/>
        <a:cs typeface="Carlito"/>
      </a:majorFont>
      <a:minorFont>
        <a:latin typeface="Carlito"/>
        <a:ea typeface="Carlito"/>
        <a:cs typeface="Carlit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42D4E"/>
    <pageSetUpPr/>
  </sheetPr>
  <sheetViews>
    <sheetView showGridLines="0" workbookViewId="0"/>
  </sheetViews>
  <sheetFormatPr customHeight="1" defaultColWidth="12.63" defaultRowHeight="15.0"/>
  <cols>
    <col customWidth="1" min="1" max="2" width="3.0"/>
    <col customWidth="1" min="3" max="3" width="38.0"/>
    <col customWidth="1" min="4" max="22" width="19.0"/>
    <col customWidth="1" min="23" max="26" width="8.63"/>
  </cols>
  <sheetData>
    <row r="1" ht="27.0" customHeight="1">
      <c r="A1" s="1"/>
      <c r="B1" s="1"/>
      <c r="C1" s="1"/>
      <c r="D1" s="1"/>
      <c r="E1" s="1"/>
      <c r="F1" s="1"/>
      <c r="G1" s="1"/>
      <c r="H1" s="1"/>
      <c r="I1" s="1"/>
      <c r="J1" s="1"/>
      <c r="K1" s="1"/>
      <c r="L1" s="1"/>
      <c r="M1" s="1"/>
      <c r="N1" s="1"/>
      <c r="O1" s="1"/>
      <c r="P1" s="1"/>
      <c r="Q1" s="1"/>
      <c r="R1" s="1"/>
      <c r="S1" s="1"/>
      <c r="T1" s="1"/>
      <c r="U1" s="1"/>
      <c r="V1" s="1"/>
    </row>
    <row r="2" ht="27.0" customHeight="1">
      <c r="A2" s="1"/>
      <c r="B2" s="1"/>
      <c r="C2" s="2" t="s">
        <v>0</v>
      </c>
      <c r="D2" s="1"/>
      <c r="E2" s="1"/>
      <c r="F2" s="1"/>
      <c r="G2" s="1"/>
      <c r="H2" s="1"/>
      <c r="I2" s="1"/>
      <c r="J2" s="1"/>
      <c r="K2" s="1"/>
      <c r="L2" s="1"/>
      <c r="M2" s="1"/>
      <c r="N2" s="1"/>
      <c r="O2" s="1"/>
      <c r="P2" s="1"/>
      <c r="Q2" s="1"/>
      <c r="R2" s="1"/>
      <c r="S2" s="1"/>
      <c r="T2" s="1"/>
      <c r="U2" s="1"/>
      <c r="V2" s="1"/>
    </row>
    <row r="3" ht="27.0" customHeight="1">
      <c r="A3" s="1"/>
      <c r="B3" s="1"/>
      <c r="C3" s="3"/>
      <c r="D3" s="3"/>
      <c r="E3" s="3"/>
      <c r="F3" s="3"/>
      <c r="G3" s="3"/>
      <c r="H3" s="3"/>
      <c r="I3" s="3"/>
      <c r="J3" s="3"/>
      <c r="K3" s="1"/>
      <c r="L3" s="1"/>
      <c r="M3" s="1"/>
      <c r="N3" s="1"/>
      <c r="O3" s="1"/>
      <c r="P3" s="1"/>
      <c r="Q3" s="1"/>
      <c r="R3" s="1"/>
      <c r="S3" s="1"/>
      <c r="T3" s="1"/>
      <c r="U3" s="1"/>
      <c r="V3" s="1"/>
    </row>
    <row r="4" ht="27.0" customHeight="1">
      <c r="A4" s="1"/>
      <c r="B4" s="1"/>
      <c r="C4" s="1"/>
      <c r="D4" s="1"/>
      <c r="E4" s="1"/>
      <c r="F4" s="1"/>
      <c r="G4" s="1"/>
      <c r="H4" s="1"/>
      <c r="I4" s="1"/>
      <c r="J4" s="1"/>
      <c r="K4" s="1"/>
      <c r="L4" s="1"/>
      <c r="M4" s="1"/>
      <c r="N4" s="1"/>
      <c r="O4" s="1"/>
      <c r="P4" s="1"/>
      <c r="Q4" s="1"/>
      <c r="R4" s="1"/>
      <c r="S4" s="1"/>
      <c r="T4" s="1"/>
      <c r="U4" s="1"/>
      <c r="V4" s="1"/>
    </row>
    <row r="5" ht="27.0" customHeight="1">
      <c r="A5" s="1"/>
      <c r="B5" s="1"/>
      <c r="C5" s="4"/>
      <c r="D5" s="4"/>
      <c r="E5" s="4"/>
      <c r="F5" s="4"/>
      <c r="G5" s="4"/>
      <c r="H5" s="4"/>
      <c r="I5" s="4"/>
      <c r="J5" s="4"/>
      <c r="K5" s="1"/>
      <c r="L5" s="1"/>
      <c r="M5" s="1"/>
      <c r="N5" s="1"/>
      <c r="O5" s="1"/>
      <c r="P5" s="1"/>
      <c r="Q5" s="1"/>
      <c r="R5" s="1"/>
      <c r="S5" s="1"/>
      <c r="T5" s="1"/>
      <c r="U5" s="1"/>
      <c r="V5" s="1"/>
    </row>
    <row r="6" ht="27.0" customHeight="1">
      <c r="A6" s="1"/>
      <c r="B6" s="1"/>
      <c r="C6" s="4"/>
      <c r="D6" s="4"/>
      <c r="E6" s="4"/>
      <c r="F6" s="4"/>
      <c r="G6" s="4"/>
      <c r="H6" s="4"/>
      <c r="I6" s="4"/>
      <c r="J6" s="4"/>
      <c r="K6" s="1"/>
      <c r="L6" s="1"/>
      <c r="M6" s="1"/>
      <c r="N6" s="1"/>
      <c r="O6" s="1"/>
      <c r="P6" s="1"/>
      <c r="Q6" s="1"/>
      <c r="R6" s="1"/>
      <c r="S6" s="1"/>
      <c r="T6" s="1"/>
      <c r="U6" s="1"/>
      <c r="V6" s="1"/>
    </row>
    <row r="7" ht="27.0" customHeight="1">
      <c r="A7" s="1"/>
      <c r="B7" s="1"/>
      <c r="C7" s="4"/>
      <c r="D7" s="4"/>
      <c r="E7" s="4"/>
      <c r="F7" s="4"/>
      <c r="G7" s="4"/>
      <c r="H7" s="4"/>
      <c r="I7" s="4"/>
      <c r="J7" s="4"/>
      <c r="K7" s="1"/>
      <c r="L7" s="1"/>
      <c r="M7" s="1"/>
      <c r="N7" s="1"/>
      <c r="O7" s="1"/>
      <c r="P7" s="1"/>
      <c r="Q7" s="1"/>
      <c r="R7" s="1"/>
      <c r="S7" s="1"/>
      <c r="T7" s="1"/>
      <c r="U7" s="1"/>
      <c r="V7" s="1"/>
    </row>
    <row r="8" ht="27.0" customHeight="1">
      <c r="A8" s="1"/>
      <c r="B8" s="1"/>
      <c r="C8" s="4"/>
      <c r="D8" s="7" t="s">
        <v>14</v>
      </c>
      <c r="E8" s="8"/>
      <c r="F8" s="8"/>
      <c r="G8" s="8"/>
      <c r="H8" s="8"/>
      <c r="I8" s="9"/>
      <c r="J8" s="4"/>
      <c r="K8" s="1"/>
      <c r="L8" s="1"/>
      <c r="M8" s="1"/>
      <c r="N8" s="1"/>
      <c r="O8" s="1"/>
      <c r="P8" s="1"/>
      <c r="Q8" s="1"/>
      <c r="R8" s="1"/>
      <c r="S8" s="1"/>
      <c r="T8" s="1"/>
      <c r="U8" s="1"/>
      <c r="V8" s="1"/>
    </row>
    <row r="9" ht="27.0" customHeight="1">
      <c r="A9" s="1"/>
      <c r="B9" s="1"/>
      <c r="C9" s="4"/>
      <c r="D9" s="10"/>
      <c r="I9" s="11"/>
      <c r="J9" s="4"/>
      <c r="K9" s="1"/>
      <c r="L9" s="1"/>
      <c r="M9" s="1"/>
      <c r="N9" s="1"/>
      <c r="O9" s="1"/>
      <c r="P9" s="1"/>
      <c r="Q9" s="1"/>
      <c r="R9" s="1"/>
      <c r="S9" s="1"/>
      <c r="T9" s="1"/>
      <c r="U9" s="1"/>
      <c r="V9" s="1"/>
    </row>
    <row r="10" ht="27.0" customHeight="1">
      <c r="A10" s="1"/>
      <c r="B10" s="1"/>
      <c r="C10" s="4"/>
      <c r="D10" s="10"/>
      <c r="I10" s="11"/>
      <c r="J10" s="4"/>
      <c r="K10" s="1"/>
      <c r="L10" s="1"/>
      <c r="M10" s="1"/>
      <c r="N10" s="1"/>
      <c r="O10" s="1"/>
      <c r="P10" s="1"/>
      <c r="Q10" s="1"/>
      <c r="R10" s="1"/>
      <c r="S10" s="1"/>
      <c r="T10" s="1"/>
      <c r="U10" s="1"/>
      <c r="V10" s="1"/>
    </row>
    <row r="11" ht="27.0" customHeight="1">
      <c r="A11" s="1"/>
      <c r="B11" s="1"/>
      <c r="C11" s="4"/>
      <c r="D11" s="10"/>
      <c r="I11" s="11"/>
      <c r="J11" s="4"/>
      <c r="K11" s="1"/>
      <c r="L11" s="1"/>
      <c r="M11" s="1"/>
      <c r="N11" s="1"/>
      <c r="O11" s="1"/>
      <c r="P11" s="1"/>
      <c r="Q11" s="1"/>
      <c r="R11" s="1"/>
      <c r="S11" s="1"/>
      <c r="T11" s="1"/>
      <c r="U11" s="1"/>
      <c r="V11" s="1"/>
    </row>
    <row r="12" ht="27.0" customHeight="1">
      <c r="A12" s="1"/>
      <c r="B12" s="1"/>
      <c r="C12" s="4"/>
      <c r="D12" s="13"/>
      <c r="E12" s="14"/>
      <c r="F12" s="14"/>
      <c r="G12" s="14"/>
      <c r="H12" s="14"/>
      <c r="I12" s="15"/>
      <c r="J12" s="4"/>
      <c r="K12" s="1"/>
      <c r="L12" s="1"/>
      <c r="M12" s="1"/>
      <c r="N12" s="1"/>
      <c r="O12" s="1"/>
      <c r="P12" s="1"/>
      <c r="Q12" s="1"/>
      <c r="R12" s="1"/>
      <c r="S12" s="1"/>
      <c r="T12" s="1"/>
      <c r="U12" s="1"/>
      <c r="V12" s="1"/>
    </row>
    <row r="13" ht="27.0" customHeight="1">
      <c r="A13" s="1"/>
      <c r="B13" s="1"/>
      <c r="C13" s="4"/>
      <c r="D13" s="4"/>
      <c r="E13" s="4"/>
      <c r="F13" s="4"/>
      <c r="G13" s="4"/>
      <c r="H13" s="4"/>
      <c r="I13" s="4"/>
      <c r="J13" s="4"/>
      <c r="K13" s="1"/>
      <c r="L13" s="1"/>
      <c r="M13" s="1"/>
      <c r="N13" s="1"/>
      <c r="O13" s="1"/>
      <c r="P13" s="1"/>
      <c r="Q13" s="1"/>
      <c r="R13" s="1"/>
      <c r="S13" s="1"/>
      <c r="T13" s="1"/>
      <c r="U13" s="1"/>
      <c r="V13" s="1"/>
    </row>
    <row r="14" ht="27.0" customHeight="1">
      <c r="A14" s="1"/>
      <c r="B14" s="1"/>
      <c r="C14" s="4"/>
      <c r="D14" s="4"/>
      <c r="E14" s="4"/>
      <c r="F14" s="4"/>
      <c r="G14" s="4"/>
      <c r="H14" s="4"/>
      <c r="I14" s="4"/>
      <c r="J14" s="4"/>
      <c r="K14" s="1"/>
      <c r="L14" s="1"/>
      <c r="M14" s="1"/>
      <c r="N14" s="1"/>
      <c r="O14" s="1"/>
      <c r="P14" s="1"/>
      <c r="Q14" s="1"/>
      <c r="R14" s="1"/>
      <c r="S14" s="1"/>
      <c r="T14" s="1"/>
      <c r="U14" s="1"/>
      <c r="V14" s="1"/>
    </row>
    <row r="15" ht="27.0" customHeight="1">
      <c r="A15" s="1"/>
      <c r="B15" s="1"/>
      <c r="C15" s="4"/>
      <c r="D15" s="4"/>
      <c r="E15" s="4"/>
      <c r="F15" s="4"/>
      <c r="G15" s="4"/>
      <c r="H15" s="4"/>
      <c r="I15" s="4"/>
      <c r="J15" s="4"/>
      <c r="K15" s="1"/>
      <c r="L15" s="1"/>
      <c r="M15" s="1"/>
      <c r="N15" s="1"/>
      <c r="O15" s="1"/>
      <c r="P15" s="1"/>
      <c r="Q15" s="1"/>
      <c r="R15" s="1"/>
      <c r="S15" s="1"/>
      <c r="T15" s="1"/>
      <c r="U15" s="1"/>
      <c r="V15" s="1"/>
    </row>
    <row r="16" ht="27.0" customHeight="1">
      <c r="A16" s="1"/>
      <c r="B16" s="1"/>
      <c r="C16" s="4"/>
      <c r="D16" s="19" t="s">
        <v>29</v>
      </c>
      <c r="E16" s="8"/>
      <c r="F16" s="8"/>
      <c r="G16" s="8"/>
      <c r="H16" s="8"/>
      <c r="I16" s="9"/>
      <c r="J16" s="4"/>
      <c r="K16" s="1"/>
      <c r="L16" s="1"/>
      <c r="M16" s="1"/>
      <c r="N16" s="1"/>
      <c r="O16" s="1"/>
      <c r="P16" s="1"/>
      <c r="Q16" s="1"/>
      <c r="R16" s="1"/>
      <c r="S16" s="1"/>
      <c r="T16" s="1"/>
      <c r="U16" s="1"/>
      <c r="V16" s="1"/>
    </row>
    <row r="17" ht="27.0" customHeight="1">
      <c r="A17" s="1"/>
      <c r="B17" s="1"/>
      <c r="C17" s="4"/>
      <c r="D17" s="10"/>
      <c r="I17" s="11"/>
      <c r="J17" s="4"/>
      <c r="K17" s="1"/>
      <c r="L17" s="1"/>
      <c r="M17" s="1"/>
      <c r="N17" s="1"/>
      <c r="O17" s="1"/>
      <c r="P17" s="1"/>
      <c r="Q17" s="1"/>
      <c r="R17" s="1"/>
      <c r="S17" s="1"/>
      <c r="T17" s="1"/>
      <c r="U17" s="1"/>
      <c r="V17" s="1"/>
    </row>
    <row r="18" ht="27.0" customHeight="1">
      <c r="A18" s="1"/>
      <c r="B18" s="1"/>
      <c r="C18" s="4"/>
      <c r="D18" s="10"/>
      <c r="I18" s="11"/>
      <c r="J18" s="4"/>
      <c r="K18" s="1"/>
      <c r="L18" s="1"/>
      <c r="M18" s="1"/>
      <c r="N18" s="1"/>
      <c r="O18" s="1"/>
      <c r="P18" s="1"/>
      <c r="Q18" s="1"/>
      <c r="R18" s="1"/>
      <c r="S18" s="1"/>
      <c r="T18" s="1"/>
      <c r="U18" s="1"/>
      <c r="V18" s="1"/>
    </row>
    <row r="19" ht="27.0" customHeight="1">
      <c r="A19" s="1"/>
      <c r="B19" s="1"/>
      <c r="C19" s="4"/>
      <c r="D19" s="13"/>
      <c r="E19" s="14"/>
      <c r="F19" s="14"/>
      <c r="G19" s="14"/>
      <c r="H19" s="14"/>
      <c r="I19" s="15"/>
      <c r="J19" s="4"/>
      <c r="K19" s="1"/>
      <c r="L19" s="1"/>
      <c r="M19" s="1"/>
      <c r="N19" s="1"/>
      <c r="O19" s="1"/>
      <c r="P19" s="1"/>
      <c r="Q19" s="1"/>
      <c r="R19" s="1"/>
      <c r="S19" s="1"/>
      <c r="T19" s="1"/>
      <c r="U19" s="1"/>
      <c r="V19" s="1"/>
    </row>
    <row r="20" ht="27.0" customHeight="1">
      <c r="A20" s="1"/>
      <c r="B20" s="1"/>
      <c r="C20" s="4"/>
      <c r="D20" s="4"/>
      <c r="E20" s="4"/>
      <c r="F20" s="4"/>
      <c r="G20" s="4"/>
      <c r="H20" s="4"/>
      <c r="I20" s="4"/>
      <c r="J20" s="4"/>
      <c r="K20" s="1"/>
      <c r="L20" s="1"/>
      <c r="M20" s="1"/>
      <c r="N20" s="1"/>
      <c r="O20" s="1"/>
      <c r="P20" s="1"/>
      <c r="Q20" s="1"/>
      <c r="R20" s="1"/>
      <c r="S20" s="1"/>
      <c r="T20" s="1"/>
      <c r="U20" s="1"/>
      <c r="V20" s="1"/>
    </row>
    <row r="21" ht="27.0" customHeight="1">
      <c r="A21" s="1"/>
      <c r="B21" s="1"/>
      <c r="C21" s="4"/>
      <c r="D21" s="4"/>
      <c r="E21" s="4"/>
      <c r="F21" s="4"/>
      <c r="G21" s="4"/>
      <c r="H21" s="4"/>
      <c r="I21" s="4"/>
      <c r="J21" s="4"/>
      <c r="K21" s="1"/>
      <c r="L21" s="1"/>
      <c r="M21" s="1"/>
      <c r="N21" s="1"/>
      <c r="O21" s="1"/>
      <c r="P21" s="1"/>
      <c r="Q21" s="1"/>
      <c r="R21" s="1"/>
      <c r="S21" s="1"/>
      <c r="T21" s="1"/>
      <c r="U21" s="1"/>
      <c r="V21" s="1"/>
    </row>
    <row r="22" ht="27.0" customHeight="1">
      <c r="A22" s="1"/>
      <c r="B22" s="1"/>
      <c r="C22" s="4"/>
      <c r="D22" s="4"/>
      <c r="E22" s="4"/>
      <c r="F22" s="4"/>
      <c r="G22" s="4"/>
      <c r="H22" s="4"/>
      <c r="I22" s="4"/>
      <c r="J22" s="4"/>
      <c r="K22" s="1"/>
      <c r="L22" s="1"/>
      <c r="M22" s="1"/>
      <c r="N22" s="1"/>
      <c r="O22" s="1"/>
      <c r="P22" s="1"/>
      <c r="Q22" s="1"/>
      <c r="R22" s="1"/>
      <c r="S22" s="1"/>
      <c r="T22" s="1"/>
      <c r="U22" s="1"/>
      <c r="V22" s="1"/>
    </row>
    <row r="23" ht="27.0" customHeight="1">
      <c r="A23" s="1"/>
      <c r="B23" s="1"/>
      <c r="C23" s="4"/>
      <c r="D23" s="4"/>
      <c r="E23" s="4"/>
      <c r="F23" s="4"/>
      <c r="G23" s="4"/>
      <c r="H23" s="4"/>
      <c r="I23" s="4"/>
      <c r="J23" s="4"/>
      <c r="K23" s="1"/>
      <c r="L23" s="1"/>
      <c r="M23" s="1"/>
      <c r="N23" s="1"/>
      <c r="O23" s="1"/>
      <c r="P23" s="1"/>
      <c r="Q23" s="1"/>
      <c r="R23" s="1"/>
      <c r="S23" s="1"/>
      <c r="T23" s="1"/>
      <c r="U23" s="1"/>
      <c r="V23" s="1"/>
    </row>
    <row r="24" ht="27.0" customHeight="1">
      <c r="A24" s="1"/>
      <c r="B24" s="1"/>
      <c r="C24" s="4"/>
      <c r="D24" s="4"/>
      <c r="E24" s="4"/>
      <c r="F24" s="4"/>
      <c r="G24" s="4"/>
      <c r="H24" s="4"/>
      <c r="I24" s="4"/>
      <c r="J24" s="4"/>
      <c r="K24" s="1"/>
      <c r="L24" s="1"/>
      <c r="M24" s="1"/>
      <c r="N24" s="1"/>
      <c r="O24" s="1"/>
      <c r="P24" s="1"/>
      <c r="Q24" s="1"/>
      <c r="R24" s="1"/>
      <c r="S24" s="1"/>
      <c r="T24" s="1"/>
      <c r="U24" s="1"/>
      <c r="V24" s="1"/>
    </row>
    <row r="25" ht="27.0" customHeight="1">
      <c r="A25" s="1"/>
      <c r="B25" s="1"/>
      <c r="C25" s="4"/>
      <c r="D25" s="4"/>
      <c r="E25" s="4"/>
      <c r="F25" s="4"/>
      <c r="G25" s="4"/>
      <c r="H25" s="4"/>
      <c r="I25" s="4"/>
      <c r="J25" s="4"/>
      <c r="K25" s="1"/>
      <c r="L25" s="1"/>
      <c r="M25" s="1"/>
      <c r="N25" s="1"/>
      <c r="O25" s="1"/>
      <c r="P25" s="1"/>
      <c r="Q25" s="1"/>
      <c r="R25" s="1"/>
      <c r="S25" s="1"/>
      <c r="T25" s="1"/>
      <c r="U25" s="1"/>
      <c r="V25" s="1"/>
    </row>
    <row r="26" ht="27.0" customHeight="1">
      <c r="A26" s="1"/>
      <c r="B26" s="1"/>
      <c r="C26" s="1"/>
      <c r="D26" s="1"/>
      <c r="E26" s="1"/>
      <c r="F26" s="1"/>
      <c r="G26" s="1"/>
      <c r="H26" s="1"/>
      <c r="I26" s="1"/>
      <c r="J26" s="1"/>
      <c r="K26" s="1"/>
      <c r="L26" s="1"/>
      <c r="M26" s="1"/>
      <c r="N26" s="1"/>
      <c r="O26" s="1"/>
      <c r="P26" s="1"/>
      <c r="Q26" s="1"/>
      <c r="R26" s="1"/>
      <c r="S26" s="1"/>
      <c r="T26" s="1"/>
      <c r="U26" s="1"/>
      <c r="V26" s="1"/>
    </row>
    <row r="27" ht="27.0" customHeight="1">
      <c r="A27" s="1"/>
      <c r="B27" s="1"/>
      <c r="C27" s="1"/>
      <c r="D27" s="1"/>
      <c r="E27" s="1"/>
      <c r="F27" s="1"/>
      <c r="G27" s="1"/>
      <c r="H27" s="1"/>
      <c r="I27" s="1"/>
      <c r="J27" s="1"/>
      <c r="K27" s="1"/>
      <c r="L27" s="1"/>
      <c r="M27" s="1"/>
      <c r="N27" s="1"/>
      <c r="O27" s="1"/>
      <c r="P27" s="1"/>
      <c r="Q27" s="1"/>
      <c r="R27" s="1"/>
      <c r="S27" s="1"/>
      <c r="T27" s="1"/>
      <c r="U27" s="1"/>
      <c r="V27" s="1"/>
    </row>
    <row r="28" ht="27.0" customHeight="1">
      <c r="A28" s="1"/>
      <c r="B28" s="1"/>
      <c r="C28" s="24" t="s">
        <v>31</v>
      </c>
      <c r="K28" s="1"/>
      <c r="L28" s="1"/>
      <c r="M28" s="1"/>
      <c r="N28" s="1"/>
      <c r="O28" s="1"/>
      <c r="P28" s="1"/>
      <c r="Q28" s="1"/>
      <c r="R28" s="1"/>
      <c r="S28" s="1"/>
      <c r="T28" s="1"/>
      <c r="U28" s="1"/>
      <c r="V28" s="1"/>
    </row>
    <row r="29" ht="27.0" customHeight="1">
      <c r="A29" s="1"/>
      <c r="B29" s="1"/>
      <c r="K29" s="1"/>
      <c r="L29" s="1"/>
      <c r="M29" s="1"/>
      <c r="N29" s="1"/>
      <c r="O29" s="1"/>
      <c r="P29" s="1"/>
      <c r="Q29" s="1"/>
      <c r="R29" s="1"/>
      <c r="S29" s="1"/>
      <c r="T29" s="1"/>
      <c r="U29" s="1"/>
      <c r="V29" s="1"/>
    </row>
    <row r="30" ht="27.0" customHeight="1">
      <c r="A30" s="1"/>
      <c r="B30" s="1"/>
      <c r="K30" s="1"/>
      <c r="L30" s="1"/>
      <c r="M30" s="1"/>
      <c r="N30" s="1"/>
      <c r="O30" s="1"/>
      <c r="P30" s="1"/>
      <c r="Q30" s="1"/>
      <c r="R30" s="1"/>
      <c r="S30" s="1"/>
      <c r="T30" s="1"/>
      <c r="U30" s="1"/>
      <c r="V30" s="1"/>
    </row>
    <row r="31" ht="27.0" customHeight="1">
      <c r="A31" s="1"/>
      <c r="B31" s="1"/>
      <c r="C31" s="1"/>
      <c r="D31" s="1"/>
      <c r="E31" s="1"/>
      <c r="F31" s="1"/>
      <c r="G31" s="1"/>
      <c r="H31" s="1"/>
      <c r="I31" s="1"/>
      <c r="J31" s="1"/>
      <c r="K31" s="1"/>
      <c r="L31" s="1"/>
      <c r="M31" s="1"/>
      <c r="N31" s="1"/>
      <c r="O31" s="1"/>
      <c r="P31" s="1"/>
      <c r="Q31" s="1"/>
      <c r="R31" s="1"/>
      <c r="S31" s="1"/>
      <c r="T31" s="1"/>
      <c r="U31" s="1"/>
      <c r="V31" s="1"/>
    </row>
    <row r="32" ht="27.0" customHeight="1">
      <c r="A32" s="1"/>
      <c r="B32" s="1"/>
      <c r="C32" s="1"/>
      <c r="D32" s="1"/>
      <c r="E32" s="1"/>
      <c r="F32" s="1"/>
      <c r="G32" s="1"/>
      <c r="H32" s="1"/>
      <c r="I32" s="1"/>
      <c r="J32" s="1"/>
      <c r="K32" s="1"/>
      <c r="L32" s="1"/>
      <c r="M32" s="1"/>
      <c r="N32" s="1"/>
      <c r="O32" s="1"/>
      <c r="P32" s="1"/>
      <c r="Q32" s="1"/>
      <c r="R32" s="1"/>
      <c r="S32" s="1"/>
      <c r="T32" s="1"/>
      <c r="U32" s="1"/>
      <c r="V32" s="1"/>
    </row>
    <row r="33" ht="27.0" customHeight="1">
      <c r="A33" s="1"/>
      <c r="B33" s="1"/>
      <c r="C33" s="1"/>
      <c r="D33" s="1"/>
      <c r="E33" s="1"/>
      <c r="F33" s="1"/>
      <c r="G33" s="1"/>
      <c r="H33" s="1"/>
      <c r="I33" s="1"/>
      <c r="J33" s="1"/>
      <c r="K33" s="1"/>
      <c r="L33" s="1"/>
      <c r="M33" s="1"/>
      <c r="N33" s="1"/>
      <c r="O33" s="1"/>
      <c r="P33" s="1"/>
      <c r="Q33" s="1"/>
      <c r="R33" s="1"/>
      <c r="S33" s="1"/>
      <c r="T33" s="1"/>
      <c r="U33" s="1"/>
      <c r="V33" s="1"/>
    </row>
    <row r="34" ht="27.0" customHeight="1">
      <c r="A34" s="1"/>
      <c r="B34" s="1"/>
      <c r="C34" s="1"/>
      <c r="D34" s="1"/>
      <c r="E34" s="1"/>
      <c r="F34" s="1"/>
      <c r="G34" s="1"/>
      <c r="H34" s="1"/>
      <c r="I34" s="1"/>
      <c r="J34" s="1"/>
      <c r="K34" s="1"/>
      <c r="L34" s="1"/>
      <c r="M34" s="1"/>
      <c r="N34" s="1"/>
      <c r="O34" s="1"/>
      <c r="P34" s="1"/>
      <c r="Q34" s="1"/>
      <c r="R34" s="1"/>
      <c r="S34" s="1"/>
      <c r="T34" s="1"/>
      <c r="U34" s="1"/>
      <c r="V34" s="1"/>
    </row>
    <row r="35" ht="27.0" customHeight="1">
      <c r="A35" s="1"/>
      <c r="B35" s="1"/>
      <c r="C35" s="1"/>
      <c r="D35" s="1"/>
      <c r="E35" s="1"/>
      <c r="F35" s="1"/>
      <c r="G35" s="1"/>
      <c r="H35" s="1"/>
      <c r="I35" s="1"/>
      <c r="J35" s="1"/>
      <c r="K35" s="1"/>
      <c r="L35" s="1"/>
      <c r="M35" s="1"/>
      <c r="N35" s="1"/>
      <c r="O35" s="1"/>
      <c r="P35" s="1"/>
      <c r="Q35" s="1"/>
      <c r="R35" s="1"/>
      <c r="S35" s="1"/>
      <c r="T35" s="1"/>
      <c r="U35" s="1"/>
      <c r="V35" s="1"/>
    </row>
    <row r="36" ht="27.0" customHeight="1">
      <c r="A36" s="1"/>
      <c r="B36" s="1"/>
      <c r="C36" s="1"/>
      <c r="D36" s="1"/>
      <c r="E36" s="1"/>
      <c r="F36" s="1"/>
      <c r="G36" s="1"/>
      <c r="H36" s="1"/>
      <c r="I36" s="1"/>
      <c r="J36" s="1"/>
      <c r="K36" s="1"/>
      <c r="L36" s="1"/>
      <c r="M36" s="1"/>
      <c r="N36" s="1"/>
      <c r="O36" s="1"/>
      <c r="P36" s="1"/>
      <c r="Q36" s="1"/>
      <c r="R36" s="1"/>
      <c r="S36" s="1"/>
      <c r="T36" s="1"/>
      <c r="U36" s="1"/>
      <c r="V36" s="1"/>
    </row>
    <row r="37" ht="27.0" customHeight="1">
      <c r="A37" s="1"/>
      <c r="B37" s="1"/>
      <c r="C37" s="1"/>
      <c r="D37" s="1"/>
      <c r="E37" s="1"/>
      <c r="F37" s="1"/>
      <c r="G37" s="1"/>
      <c r="H37" s="1"/>
      <c r="I37" s="1"/>
      <c r="J37" s="1"/>
      <c r="K37" s="1"/>
      <c r="L37" s="1"/>
      <c r="M37" s="1"/>
      <c r="N37" s="1"/>
      <c r="O37" s="1"/>
      <c r="P37" s="1"/>
      <c r="Q37" s="1"/>
      <c r="R37" s="1"/>
      <c r="S37" s="1"/>
      <c r="T37" s="1"/>
      <c r="U37" s="1"/>
      <c r="V37" s="1"/>
    </row>
    <row r="38" ht="27.0" customHeight="1">
      <c r="A38" s="1"/>
      <c r="B38" s="1"/>
      <c r="C38" s="1"/>
      <c r="D38" s="1"/>
      <c r="E38" s="1"/>
      <c r="F38" s="1"/>
      <c r="G38" s="1"/>
      <c r="H38" s="1"/>
      <c r="I38" s="1"/>
      <c r="J38" s="1"/>
      <c r="K38" s="1"/>
      <c r="L38" s="1"/>
      <c r="M38" s="1"/>
      <c r="N38" s="1"/>
      <c r="O38" s="1"/>
      <c r="P38" s="1"/>
      <c r="Q38" s="1"/>
      <c r="R38" s="1"/>
      <c r="S38" s="1"/>
      <c r="T38" s="1"/>
      <c r="U38" s="1"/>
      <c r="V38" s="1"/>
    </row>
    <row r="39" ht="27.0" customHeight="1">
      <c r="A39" s="1"/>
      <c r="B39" s="1"/>
      <c r="C39" s="1"/>
      <c r="D39" s="1"/>
      <c r="E39" s="1"/>
      <c r="F39" s="1"/>
      <c r="G39" s="1"/>
      <c r="H39" s="1"/>
      <c r="I39" s="1"/>
      <c r="J39" s="1"/>
      <c r="K39" s="1"/>
      <c r="L39" s="1"/>
      <c r="M39" s="1"/>
      <c r="N39" s="1"/>
      <c r="O39" s="1"/>
      <c r="P39" s="1"/>
      <c r="Q39" s="1"/>
      <c r="R39" s="1"/>
      <c r="S39" s="1"/>
      <c r="T39" s="1"/>
      <c r="U39" s="1"/>
      <c r="V39" s="1"/>
    </row>
    <row r="40" ht="27.0" customHeight="1">
      <c r="A40" s="1"/>
      <c r="B40" s="1"/>
      <c r="C40" s="1"/>
      <c r="D40" s="1"/>
      <c r="E40" s="1"/>
      <c r="F40" s="1"/>
      <c r="G40" s="1"/>
      <c r="H40" s="1"/>
      <c r="I40" s="1"/>
      <c r="J40" s="1"/>
      <c r="K40" s="1"/>
      <c r="L40" s="1"/>
      <c r="M40" s="1"/>
      <c r="N40" s="1"/>
      <c r="O40" s="1"/>
      <c r="P40" s="1"/>
      <c r="Q40" s="1"/>
      <c r="R40" s="1"/>
      <c r="S40" s="1"/>
      <c r="T40" s="1"/>
      <c r="U40" s="1"/>
      <c r="V40" s="1"/>
    </row>
    <row r="41" ht="27.0" customHeight="1">
      <c r="A41" s="1"/>
      <c r="B41" s="1"/>
      <c r="C41" s="1"/>
      <c r="D41" s="1"/>
      <c r="E41" s="1"/>
      <c r="F41" s="1"/>
      <c r="G41" s="1"/>
      <c r="H41" s="1"/>
      <c r="I41" s="1"/>
      <c r="J41" s="1"/>
      <c r="K41" s="1"/>
      <c r="L41" s="1"/>
      <c r="M41" s="1"/>
      <c r="N41" s="1"/>
      <c r="O41" s="1"/>
      <c r="P41" s="1"/>
      <c r="Q41" s="1"/>
      <c r="R41" s="1"/>
      <c r="S41" s="1"/>
      <c r="T41" s="1"/>
      <c r="U41" s="1"/>
      <c r="V41" s="1"/>
    </row>
    <row r="42" ht="27.0" customHeight="1">
      <c r="A42" s="1"/>
      <c r="B42" s="1"/>
      <c r="C42" s="1"/>
      <c r="D42" s="1"/>
      <c r="E42" s="1"/>
      <c r="F42" s="1"/>
      <c r="G42" s="1"/>
      <c r="H42" s="1"/>
      <c r="I42" s="1"/>
      <c r="J42" s="1"/>
      <c r="K42" s="1"/>
      <c r="L42" s="1"/>
      <c r="M42" s="1"/>
      <c r="N42" s="1"/>
      <c r="O42" s="1"/>
      <c r="P42" s="1"/>
      <c r="Q42" s="1"/>
      <c r="R42" s="1"/>
      <c r="S42" s="1"/>
      <c r="T42" s="1"/>
      <c r="U42" s="1"/>
      <c r="V42" s="1"/>
    </row>
    <row r="43" ht="27.0" customHeight="1">
      <c r="A43" s="1"/>
      <c r="B43" s="1"/>
      <c r="C43" s="1"/>
      <c r="D43" s="1"/>
      <c r="E43" s="1"/>
      <c r="F43" s="1"/>
      <c r="G43" s="1"/>
      <c r="H43" s="1"/>
      <c r="I43" s="1"/>
      <c r="J43" s="1"/>
      <c r="K43" s="1"/>
      <c r="L43" s="1"/>
      <c r="M43" s="1"/>
      <c r="N43" s="1"/>
      <c r="O43" s="1"/>
      <c r="P43" s="1"/>
      <c r="Q43" s="1"/>
      <c r="R43" s="1"/>
      <c r="S43" s="1"/>
      <c r="T43" s="1"/>
      <c r="U43" s="1"/>
      <c r="V43" s="1"/>
    </row>
    <row r="44" ht="27.0" customHeight="1">
      <c r="A44" s="1"/>
      <c r="B44" s="1"/>
      <c r="C44" s="1"/>
      <c r="D44" s="1"/>
      <c r="E44" s="1"/>
      <c r="F44" s="1"/>
      <c r="G44" s="1"/>
      <c r="H44" s="1"/>
      <c r="I44" s="1"/>
      <c r="J44" s="1"/>
      <c r="K44" s="1"/>
      <c r="L44" s="1"/>
      <c r="M44" s="1"/>
      <c r="N44" s="1"/>
      <c r="O44" s="1"/>
      <c r="P44" s="1"/>
      <c r="Q44" s="1"/>
      <c r="R44" s="1"/>
      <c r="S44" s="1"/>
      <c r="T44" s="1"/>
      <c r="U44" s="1"/>
      <c r="V44" s="1"/>
    </row>
    <row r="45" ht="27.0" customHeight="1">
      <c r="A45" s="1"/>
      <c r="B45" s="1"/>
      <c r="C45" s="1"/>
      <c r="D45" s="1"/>
      <c r="E45" s="1"/>
      <c r="F45" s="1"/>
      <c r="G45" s="1"/>
      <c r="H45" s="1"/>
      <c r="I45" s="1"/>
      <c r="J45" s="1"/>
      <c r="K45" s="1"/>
      <c r="L45" s="1"/>
      <c r="M45" s="1"/>
      <c r="N45" s="1"/>
      <c r="O45" s="1"/>
      <c r="P45" s="1"/>
      <c r="Q45" s="1"/>
      <c r="R45" s="1"/>
      <c r="S45" s="1"/>
      <c r="T45" s="1"/>
      <c r="U45" s="1"/>
      <c r="V45" s="1"/>
    </row>
    <row r="46" ht="27.0" customHeight="1">
      <c r="A46" s="1"/>
      <c r="B46" s="1"/>
      <c r="C46" s="1"/>
      <c r="D46" s="1"/>
      <c r="E46" s="1"/>
      <c r="F46" s="1"/>
      <c r="G46" s="1"/>
      <c r="H46" s="1"/>
      <c r="I46" s="1"/>
      <c r="J46" s="1"/>
      <c r="K46" s="1"/>
      <c r="L46" s="1"/>
      <c r="M46" s="1"/>
      <c r="N46" s="1"/>
      <c r="O46" s="1"/>
      <c r="P46" s="1"/>
      <c r="Q46" s="1"/>
      <c r="R46" s="1"/>
      <c r="S46" s="1"/>
      <c r="T46" s="1"/>
      <c r="U46" s="1"/>
      <c r="V46" s="1"/>
    </row>
    <row r="47" ht="27.0" customHeight="1">
      <c r="A47" s="1"/>
      <c r="B47" s="1"/>
      <c r="C47" s="1"/>
      <c r="D47" s="1"/>
      <c r="E47" s="1"/>
      <c r="F47" s="1"/>
      <c r="G47" s="1"/>
      <c r="H47" s="1"/>
      <c r="I47" s="1"/>
      <c r="J47" s="1"/>
      <c r="K47" s="1"/>
      <c r="L47" s="1"/>
      <c r="M47" s="1"/>
      <c r="N47" s="1"/>
      <c r="O47" s="1"/>
      <c r="P47" s="1"/>
      <c r="Q47" s="1"/>
      <c r="R47" s="1"/>
      <c r="S47" s="1"/>
      <c r="T47" s="1"/>
      <c r="U47" s="1"/>
      <c r="V47" s="1"/>
    </row>
    <row r="48" ht="27.0" customHeight="1">
      <c r="A48" s="1"/>
      <c r="B48" s="1"/>
      <c r="C48" s="1"/>
      <c r="D48" s="1"/>
      <c r="E48" s="1"/>
      <c r="F48" s="1"/>
      <c r="G48" s="1"/>
      <c r="H48" s="1"/>
      <c r="I48" s="1"/>
      <c r="J48" s="1"/>
      <c r="K48" s="1"/>
      <c r="L48" s="1"/>
      <c r="M48" s="1"/>
      <c r="N48" s="1"/>
      <c r="O48" s="1"/>
      <c r="P48" s="1"/>
      <c r="Q48" s="1"/>
      <c r="R48" s="1"/>
      <c r="S48" s="1"/>
      <c r="T48" s="1"/>
      <c r="U48" s="1"/>
      <c r="V48" s="1"/>
    </row>
    <row r="49" ht="27.0" customHeight="1">
      <c r="A49" s="1"/>
      <c r="B49" s="1"/>
      <c r="C49" s="1"/>
      <c r="D49" s="1"/>
      <c r="E49" s="1"/>
      <c r="F49" s="1"/>
      <c r="G49" s="1"/>
      <c r="H49" s="1"/>
      <c r="I49" s="1"/>
      <c r="J49" s="1"/>
      <c r="K49" s="1"/>
      <c r="L49" s="1"/>
      <c r="M49" s="1"/>
      <c r="N49" s="1"/>
      <c r="O49" s="1"/>
      <c r="P49" s="1"/>
      <c r="Q49" s="1"/>
      <c r="R49" s="1"/>
      <c r="S49" s="1"/>
      <c r="T49" s="1"/>
      <c r="U49" s="1"/>
      <c r="V49" s="1"/>
    </row>
    <row r="50" ht="27.0" customHeight="1">
      <c r="A50" s="1"/>
      <c r="B50" s="1"/>
      <c r="C50" s="1"/>
      <c r="D50" s="1"/>
      <c r="E50" s="1"/>
      <c r="F50" s="1"/>
      <c r="G50" s="1"/>
      <c r="H50" s="1"/>
      <c r="I50" s="1"/>
      <c r="J50" s="1"/>
      <c r="K50" s="1"/>
      <c r="L50" s="1"/>
      <c r="M50" s="1"/>
      <c r="N50" s="1"/>
      <c r="O50" s="1"/>
      <c r="P50" s="1"/>
      <c r="Q50" s="1"/>
      <c r="R50" s="1"/>
      <c r="S50" s="1"/>
      <c r="T50" s="1"/>
      <c r="U50" s="1"/>
      <c r="V50" s="1"/>
    </row>
    <row r="51" ht="27.0" customHeight="1">
      <c r="A51" s="1"/>
      <c r="B51" s="1"/>
      <c r="C51" s="1"/>
      <c r="D51" s="1"/>
      <c r="E51" s="1"/>
      <c r="F51" s="1"/>
      <c r="G51" s="1"/>
      <c r="H51" s="1"/>
      <c r="I51" s="1"/>
      <c r="J51" s="1"/>
      <c r="K51" s="1"/>
      <c r="L51" s="1"/>
      <c r="M51" s="1"/>
      <c r="N51" s="1"/>
      <c r="O51" s="1"/>
      <c r="P51" s="1"/>
      <c r="Q51" s="1"/>
      <c r="R51" s="1"/>
      <c r="S51" s="1"/>
      <c r="T51" s="1"/>
      <c r="U51" s="1"/>
      <c r="V51" s="1"/>
    </row>
    <row r="52" ht="27.0" customHeight="1">
      <c r="A52" s="1"/>
      <c r="B52" s="1"/>
      <c r="C52" s="1"/>
      <c r="D52" s="1"/>
      <c r="E52" s="1"/>
      <c r="F52" s="1"/>
      <c r="G52" s="1"/>
      <c r="H52" s="1"/>
      <c r="I52" s="1"/>
      <c r="J52" s="1"/>
      <c r="K52" s="1"/>
      <c r="L52" s="1"/>
      <c r="M52" s="1"/>
      <c r="N52" s="1"/>
      <c r="O52" s="1"/>
      <c r="P52" s="1"/>
      <c r="Q52" s="1"/>
      <c r="R52" s="1"/>
      <c r="S52" s="1"/>
      <c r="T52" s="1"/>
      <c r="U52" s="1"/>
      <c r="V52" s="1"/>
    </row>
    <row r="53" ht="27.0" customHeight="1">
      <c r="A53" s="1"/>
      <c r="B53" s="1"/>
      <c r="C53" s="1"/>
      <c r="D53" s="1"/>
      <c r="E53" s="1"/>
      <c r="F53" s="1"/>
      <c r="G53" s="1"/>
      <c r="H53" s="1"/>
      <c r="I53" s="1"/>
      <c r="J53" s="1"/>
      <c r="K53" s="1"/>
      <c r="L53" s="1"/>
      <c r="M53" s="1"/>
      <c r="N53" s="1"/>
      <c r="O53" s="1"/>
      <c r="P53" s="1"/>
      <c r="Q53" s="1"/>
      <c r="R53" s="1"/>
      <c r="S53" s="1"/>
      <c r="T53" s="1"/>
      <c r="U53" s="1"/>
      <c r="V53" s="1"/>
    </row>
    <row r="54" ht="27.0" customHeight="1">
      <c r="A54" s="1"/>
      <c r="B54" s="1"/>
      <c r="C54" s="1"/>
      <c r="D54" s="1"/>
      <c r="E54" s="1"/>
      <c r="F54" s="1"/>
      <c r="G54" s="1"/>
      <c r="H54" s="1"/>
      <c r="I54" s="1"/>
      <c r="J54" s="1"/>
      <c r="K54" s="1"/>
      <c r="L54" s="1"/>
      <c r="M54" s="1"/>
      <c r="N54" s="1"/>
      <c r="O54" s="1"/>
      <c r="P54" s="1"/>
      <c r="Q54" s="1"/>
      <c r="R54" s="1"/>
      <c r="S54" s="1"/>
      <c r="T54" s="1"/>
      <c r="U54" s="1"/>
      <c r="V54" s="1"/>
    </row>
    <row r="55" ht="27.0" customHeight="1">
      <c r="A55" s="1"/>
      <c r="B55" s="1"/>
      <c r="C55" s="1"/>
      <c r="D55" s="1"/>
      <c r="E55" s="1"/>
      <c r="F55" s="1"/>
      <c r="G55" s="1"/>
      <c r="H55" s="1"/>
      <c r="I55" s="1"/>
      <c r="J55" s="1"/>
      <c r="K55" s="1"/>
      <c r="L55" s="1"/>
      <c r="M55" s="1"/>
      <c r="N55" s="1"/>
      <c r="O55" s="1"/>
      <c r="P55" s="1"/>
      <c r="Q55" s="1"/>
      <c r="R55" s="1"/>
      <c r="S55" s="1"/>
      <c r="T55" s="1"/>
      <c r="U55" s="1"/>
      <c r="V55" s="1"/>
    </row>
    <row r="56" ht="27.0" customHeight="1">
      <c r="A56" s="1"/>
      <c r="B56" s="1"/>
      <c r="C56" s="1"/>
      <c r="D56" s="1"/>
      <c r="E56" s="1"/>
      <c r="F56" s="1"/>
      <c r="G56" s="1"/>
      <c r="H56" s="1"/>
      <c r="I56" s="1"/>
      <c r="J56" s="1"/>
      <c r="K56" s="1"/>
      <c r="L56" s="1"/>
      <c r="M56" s="1"/>
      <c r="N56" s="1"/>
      <c r="O56" s="1"/>
      <c r="P56" s="1"/>
      <c r="Q56" s="1"/>
      <c r="R56" s="1"/>
      <c r="S56" s="1"/>
      <c r="T56" s="1"/>
      <c r="U56" s="1"/>
      <c r="V56" s="1"/>
    </row>
    <row r="57" ht="27.0" customHeight="1">
      <c r="A57" s="1"/>
      <c r="B57" s="1"/>
      <c r="C57" s="1"/>
      <c r="D57" s="1"/>
      <c r="E57" s="1"/>
      <c r="F57" s="1"/>
      <c r="G57" s="1"/>
      <c r="H57" s="1"/>
      <c r="I57" s="1"/>
      <c r="J57" s="1"/>
      <c r="K57" s="1"/>
      <c r="L57" s="1"/>
      <c r="M57" s="1"/>
      <c r="N57" s="1"/>
      <c r="O57" s="1"/>
      <c r="P57" s="1"/>
      <c r="Q57" s="1"/>
      <c r="R57" s="1"/>
      <c r="S57" s="1"/>
      <c r="T57" s="1"/>
      <c r="U57" s="1"/>
      <c r="V57" s="1"/>
    </row>
    <row r="58" ht="27.0" customHeight="1">
      <c r="A58" s="1"/>
      <c r="B58" s="1"/>
      <c r="C58" s="1"/>
      <c r="D58" s="1"/>
      <c r="E58" s="1"/>
      <c r="F58" s="1"/>
      <c r="G58" s="1"/>
      <c r="H58" s="1"/>
      <c r="I58" s="1"/>
      <c r="J58" s="1"/>
      <c r="K58" s="1"/>
      <c r="L58" s="1"/>
      <c r="M58" s="1"/>
      <c r="N58" s="1"/>
      <c r="O58" s="1"/>
      <c r="P58" s="1"/>
      <c r="Q58" s="1"/>
      <c r="R58" s="1"/>
      <c r="S58" s="1"/>
      <c r="T58" s="1"/>
      <c r="U58" s="1"/>
      <c r="V58" s="1"/>
    </row>
    <row r="59" ht="27.0" customHeight="1">
      <c r="A59" s="1"/>
      <c r="B59" s="1"/>
      <c r="C59" s="1"/>
      <c r="D59" s="1"/>
      <c r="E59" s="1"/>
      <c r="F59" s="1"/>
      <c r="G59" s="1"/>
      <c r="H59" s="1"/>
      <c r="I59" s="1"/>
      <c r="J59" s="1"/>
      <c r="K59" s="1"/>
      <c r="L59" s="1"/>
      <c r="M59" s="1"/>
      <c r="N59" s="1"/>
      <c r="O59" s="1"/>
      <c r="P59" s="1"/>
      <c r="Q59" s="1"/>
      <c r="R59" s="1"/>
      <c r="S59" s="1"/>
      <c r="T59" s="1"/>
      <c r="U59" s="1"/>
      <c r="V59" s="1"/>
    </row>
    <row r="60" ht="27.0" customHeight="1">
      <c r="A60" s="1"/>
      <c r="B60" s="1"/>
      <c r="C60" s="1"/>
      <c r="D60" s="1"/>
      <c r="E60" s="1"/>
      <c r="F60" s="1"/>
      <c r="G60" s="1"/>
      <c r="H60" s="1"/>
      <c r="I60" s="1"/>
      <c r="J60" s="1"/>
      <c r="K60" s="1"/>
      <c r="L60" s="1"/>
      <c r="M60" s="1"/>
      <c r="N60" s="1"/>
      <c r="O60" s="1"/>
      <c r="P60" s="1"/>
      <c r="Q60" s="1"/>
      <c r="R60" s="1"/>
      <c r="S60" s="1"/>
      <c r="T60" s="1"/>
      <c r="U60" s="1"/>
      <c r="V60" s="1"/>
    </row>
    <row r="61" ht="27.0" customHeight="1">
      <c r="A61" s="1"/>
      <c r="B61" s="1"/>
      <c r="C61" s="1"/>
      <c r="D61" s="1"/>
      <c r="E61" s="1"/>
      <c r="F61" s="1"/>
      <c r="G61" s="1"/>
      <c r="H61" s="1"/>
      <c r="I61" s="1"/>
      <c r="J61" s="1"/>
      <c r="K61" s="1"/>
      <c r="L61" s="1"/>
      <c r="M61" s="1"/>
      <c r="N61" s="1"/>
      <c r="O61" s="1"/>
      <c r="P61" s="1"/>
      <c r="Q61" s="1"/>
      <c r="R61" s="1"/>
      <c r="S61" s="1"/>
      <c r="T61" s="1"/>
      <c r="U61" s="1"/>
      <c r="V61" s="1"/>
    </row>
    <row r="62" ht="27.0" customHeight="1">
      <c r="A62" s="1"/>
      <c r="B62" s="1"/>
      <c r="C62" s="1"/>
      <c r="D62" s="1"/>
      <c r="E62" s="1"/>
      <c r="F62" s="1"/>
      <c r="G62" s="1"/>
      <c r="H62" s="1"/>
      <c r="I62" s="1"/>
      <c r="J62" s="1"/>
      <c r="K62" s="1"/>
      <c r="L62" s="1"/>
      <c r="M62" s="1"/>
      <c r="N62" s="1"/>
      <c r="O62" s="1"/>
      <c r="P62" s="1"/>
      <c r="Q62" s="1"/>
      <c r="R62" s="1"/>
      <c r="S62" s="1"/>
      <c r="T62" s="1"/>
      <c r="U62" s="1"/>
      <c r="V62" s="1"/>
    </row>
    <row r="63" ht="27.0" customHeight="1">
      <c r="A63" s="1"/>
      <c r="B63" s="1"/>
      <c r="C63" s="1"/>
      <c r="D63" s="1"/>
      <c r="E63" s="1"/>
      <c r="F63" s="1"/>
      <c r="G63" s="1"/>
      <c r="H63" s="1"/>
      <c r="I63" s="1"/>
      <c r="J63" s="1"/>
      <c r="K63" s="1"/>
      <c r="L63" s="1"/>
      <c r="M63" s="1"/>
      <c r="N63" s="1"/>
      <c r="O63" s="1"/>
      <c r="P63" s="1"/>
      <c r="Q63" s="1"/>
      <c r="R63" s="1"/>
      <c r="S63" s="1"/>
      <c r="T63" s="1"/>
      <c r="U63" s="1"/>
      <c r="V63" s="1"/>
    </row>
    <row r="64" ht="27.0" customHeight="1">
      <c r="A64" s="1"/>
      <c r="B64" s="1"/>
      <c r="C64" s="1"/>
      <c r="D64" s="1"/>
      <c r="E64" s="1"/>
      <c r="F64" s="1"/>
      <c r="G64" s="1"/>
      <c r="H64" s="1"/>
      <c r="I64" s="1"/>
      <c r="J64" s="1"/>
      <c r="K64" s="1"/>
      <c r="L64" s="1"/>
      <c r="M64" s="1"/>
      <c r="N64" s="1"/>
      <c r="O64" s="1"/>
      <c r="P64" s="1"/>
      <c r="Q64" s="1"/>
      <c r="R64" s="1"/>
      <c r="S64" s="1"/>
      <c r="T64" s="1"/>
      <c r="U64" s="1"/>
      <c r="V64" s="1"/>
    </row>
    <row r="65" ht="27.0" customHeight="1">
      <c r="A65" s="1"/>
      <c r="B65" s="1"/>
      <c r="C65" s="1"/>
      <c r="D65" s="1"/>
      <c r="E65" s="1"/>
      <c r="F65" s="1"/>
      <c r="G65" s="1"/>
      <c r="H65" s="1"/>
      <c r="I65" s="1"/>
      <c r="J65" s="1"/>
      <c r="K65" s="1"/>
      <c r="L65" s="1"/>
      <c r="M65" s="1"/>
      <c r="N65" s="1"/>
      <c r="O65" s="1"/>
      <c r="P65" s="1"/>
      <c r="Q65" s="1"/>
      <c r="R65" s="1"/>
      <c r="S65" s="1"/>
      <c r="T65" s="1"/>
      <c r="U65" s="1"/>
      <c r="V65" s="1"/>
    </row>
    <row r="66" ht="27.0" customHeight="1">
      <c r="A66" s="1"/>
      <c r="B66" s="1"/>
      <c r="C66" s="1"/>
      <c r="D66" s="1"/>
      <c r="E66" s="1"/>
      <c r="F66" s="1"/>
      <c r="G66" s="1"/>
      <c r="H66" s="1"/>
      <c r="I66" s="1"/>
      <c r="J66" s="1"/>
      <c r="K66" s="1"/>
      <c r="L66" s="1"/>
      <c r="M66" s="1"/>
      <c r="N66" s="1"/>
      <c r="O66" s="1"/>
      <c r="P66" s="1"/>
      <c r="Q66" s="1"/>
      <c r="R66" s="1"/>
      <c r="S66" s="1"/>
      <c r="T66" s="1"/>
      <c r="U66" s="1"/>
      <c r="V66" s="1"/>
    </row>
    <row r="67" ht="27.0" customHeight="1">
      <c r="A67" s="1"/>
      <c r="B67" s="1"/>
      <c r="C67" s="1"/>
      <c r="D67" s="1"/>
      <c r="E67" s="1"/>
      <c r="F67" s="1"/>
      <c r="G67" s="1"/>
      <c r="H67" s="1"/>
      <c r="I67" s="1"/>
      <c r="J67" s="1"/>
      <c r="K67" s="1"/>
      <c r="L67" s="1"/>
      <c r="M67" s="1"/>
      <c r="N67" s="1"/>
      <c r="O67" s="1"/>
      <c r="P67" s="1"/>
      <c r="Q67" s="1"/>
      <c r="R67" s="1"/>
      <c r="S67" s="1"/>
      <c r="T67" s="1"/>
      <c r="U67" s="1"/>
      <c r="V67" s="1"/>
    </row>
    <row r="68" ht="27.0" customHeight="1">
      <c r="A68" s="1"/>
      <c r="B68" s="1"/>
      <c r="C68" s="1"/>
      <c r="D68" s="1"/>
      <c r="E68" s="1"/>
      <c r="F68" s="1"/>
      <c r="G68" s="1"/>
      <c r="H68" s="1"/>
      <c r="I68" s="1"/>
      <c r="J68" s="1"/>
      <c r="K68" s="1"/>
      <c r="L68" s="1"/>
      <c r="M68" s="1"/>
      <c r="N68" s="1"/>
      <c r="O68" s="1"/>
      <c r="P68" s="1"/>
      <c r="Q68" s="1"/>
      <c r="R68" s="1"/>
      <c r="S68" s="1"/>
      <c r="T68" s="1"/>
      <c r="U68" s="1"/>
      <c r="V68" s="1"/>
    </row>
    <row r="69" ht="27.0" customHeight="1">
      <c r="A69" s="1"/>
      <c r="B69" s="1"/>
      <c r="C69" s="1"/>
      <c r="D69" s="1"/>
      <c r="E69" s="1"/>
      <c r="F69" s="1"/>
      <c r="G69" s="1"/>
      <c r="H69" s="1"/>
      <c r="I69" s="1"/>
      <c r="J69" s="1"/>
      <c r="K69" s="1"/>
      <c r="L69" s="1"/>
      <c r="M69" s="1"/>
      <c r="N69" s="1"/>
      <c r="O69" s="1"/>
      <c r="P69" s="1"/>
      <c r="Q69" s="1"/>
      <c r="R69" s="1"/>
      <c r="S69" s="1"/>
      <c r="T69" s="1"/>
      <c r="U69" s="1"/>
      <c r="V69" s="1"/>
    </row>
    <row r="70" ht="27.0" customHeight="1">
      <c r="A70" s="1"/>
      <c r="B70" s="1"/>
      <c r="C70" s="1"/>
      <c r="D70" s="1"/>
      <c r="E70" s="1"/>
      <c r="F70" s="1"/>
      <c r="G70" s="1"/>
      <c r="H70" s="1"/>
      <c r="I70" s="1"/>
      <c r="J70" s="1"/>
      <c r="K70" s="1"/>
      <c r="L70" s="1"/>
      <c r="M70" s="1"/>
      <c r="N70" s="1"/>
      <c r="O70" s="1"/>
      <c r="P70" s="1"/>
      <c r="Q70" s="1"/>
      <c r="R70" s="1"/>
      <c r="S70" s="1"/>
      <c r="T70" s="1"/>
      <c r="U70" s="1"/>
      <c r="V70" s="1"/>
    </row>
    <row r="71" ht="27.0" customHeight="1">
      <c r="A71" s="1"/>
      <c r="B71" s="1"/>
      <c r="C71" s="1"/>
      <c r="D71" s="1"/>
      <c r="E71" s="1"/>
      <c r="F71" s="1"/>
      <c r="G71" s="1"/>
      <c r="H71" s="1"/>
      <c r="I71" s="1"/>
      <c r="J71" s="1"/>
      <c r="K71" s="1"/>
      <c r="L71" s="1"/>
      <c r="M71" s="1"/>
      <c r="N71" s="1"/>
      <c r="O71" s="1"/>
      <c r="P71" s="1"/>
      <c r="Q71" s="1"/>
      <c r="R71" s="1"/>
      <c r="S71" s="1"/>
      <c r="T71" s="1"/>
      <c r="U71" s="1"/>
      <c r="V71" s="1"/>
    </row>
    <row r="72" ht="27.0" customHeight="1">
      <c r="A72" s="1"/>
      <c r="B72" s="1"/>
      <c r="C72" s="1"/>
      <c r="D72" s="1"/>
      <c r="E72" s="1"/>
      <c r="F72" s="1"/>
      <c r="G72" s="1"/>
      <c r="H72" s="1"/>
      <c r="I72" s="1"/>
      <c r="J72" s="1"/>
      <c r="K72" s="1"/>
      <c r="L72" s="1"/>
      <c r="M72" s="1"/>
      <c r="N72" s="1"/>
      <c r="O72" s="1"/>
      <c r="P72" s="1"/>
      <c r="Q72" s="1"/>
      <c r="R72" s="1"/>
      <c r="S72" s="1"/>
      <c r="T72" s="1"/>
      <c r="U72" s="1"/>
      <c r="V72" s="1"/>
    </row>
    <row r="73" ht="27.0" customHeight="1">
      <c r="A73" s="1"/>
      <c r="B73" s="1"/>
      <c r="C73" s="1"/>
      <c r="D73" s="1"/>
      <c r="E73" s="1"/>
      <c r="F73" s="1"/>
      <c r="G73" s="1"/>
      <c r="H73" s="1"/>
      <c r="I73" s="1"/>
      <c r="J73" s="1"/>
      <c r="K73" s="1"/>
      <c r="L73" s="1"/>
      <c r="M73" s="1"/>
      <c r="N73" s="1"/>
      <c r="O73" s="1"/>
      <c r="P73" s="1"/>
      <c r="Q73" s="1"/>
      <c r="R73" s="1"/>
      <c r="S73" s="1"/>
      <c r="T73" s="1"/>
      <c r="U73" s="1"/>
      <c r="V73" s="1"/>
    </row>
    <row r="74" ht="27.0" customHeight="1">
      <c r="A74" s="1"/>
      <c r="B74" s="1"/>
      <c r="C74" s="1"/>
      <c r="D74" s="1"/>
      <c r="E74" s="1"/>
      <c r="F74" s="1"/>
      <c r="G74" s="1"/>
      <c r="H74" s="1"/>
      <c r="I74" s="1"/>
      <c r="J74" s="1"/>
      <c r="K74" s="1"/>
      <c r="L74" s="1"/>
      <c r="M74" s="1"/>
      <c r="N74" s="1"/>
      <c r="O74" s="1"/>
      <c r="P74" s="1"/>
      <c r="Q74" s="1"/>
      <c r="R74" s="1"/>
      <c r="S74" s="1"/>
      <c r="T74" s="1"/>
      <c r="U74" s="1"/>
      <c r="V74" s="1"/>
    </row>
    <row r="75" ht="27.0" customHeight="1">
      <c r="A75" s="1"/>
      <c r="B75" s="1"/>
      <c r="C75" s="1"/>
      <c r="D75" s="1"/>
      <c r="E75" s="1"/>
      <c r="F75" s="1"/>
      <c r="G75" s="1"/>
      <c r="H75" s="1"/>
      <c r="I75" s="1"/>
      <c r="J75" s="1"/>
      <c r="K75" s="1"/>
      <c r="L75" s="1"/>
      <c r="M75" s="1"/>
      <c r="N75" s="1"/>
      <c r="O75" s="1"/>
      <c r="P75" s="1"/>
      <c r="Q75" s="1"/>
      <c r="R75" s="1"/>
      <c r="S75" s="1"/>
      <c r="T75" s="1"/>
      <c r="U75" s="1"/>
      <c r="V75" s="1"/>
    </row>
    <row r="76" ht="27.0" customHeight="1">
      <c r="A76" s="1"/>
      <c r="B76" s="1"/>
      <c r="C76" s="1"/>
      <c r="D76" s="1"/>
      <c r="E76" s="1"/>
      <c r="F76" s="1"/>
      <c r="G76" s="1"/>
      <c r="H76" s="1"/>
      <c r="I76" s="1"/>
      <c r="J76" s="1"/>
      <c r="K76" s="1"/>
      <c r="L76" s="1"/>
      <c r="M76" s="1"/>
      <c r="N76" s="1"/>
      <c r="O76" s="1"/>
      <c r="P76" s="1"/>
      <c r="Q76" s="1"/>
      <c r="R76" s="1"/>
      <c r="S76" s="1"/>
      <c r="T76" s="1"/>
      <c r="U76" s="1"/>
      <c r="V76" s="1"/>
    </row>
    <row r="77" ht="27.0" customHeight="1">
      <c r="A77" s="1"/>
      <c r="B77" s="1"/>
      <c r="C77" s="1"/>
      <c r="D77" s="1"/>
      <c r="E77" s="1"/>
      <c r="F77" s="1"/>
      <c r="G77" s="1"/>
      <c r="H77" s="1"/>
      <c r="I77" s="1"/>
      <c r="J77" s="1"/>
      <c r="K77" s="1"/>
      <c r="L77" s="1"/>
      <c r="M77" s="1"/>
      <c r="N77" s="1"/>
      <c r="O77" s="1"/>
      <c r="P77" s="1"/>
      <c r="Q77" s="1"/>
      <c r="R77" s="1"/>
      <c r="S77" s="1"/>
      <c r="T77" s="1"/>
      <c r="U77" s="1"/>
      <c r="V77" s="1"/>
    </row>
    <row r="78" ht="27.0" customHeight="1">
      <c r="A78" s="1"/>
      <c r="B78" s="1"/>
      <c r="C78" s="1"/>
      <c r="D78" s="1"/>
      <c r="E78" s="1"/>
      <c r="F78" s="1"/>
      <c r="G78" s="1"/>
      <c r="H78" s="1"/>
      <c r="I78" s="1"/>
      <c r="J78" s="1"/>
      <c r="K78" s="1"/>
      <c r="L78" s="1"/>
      <c r="M78" s="1"/>
      <c r="N78" s="1"/>
      <c r="O78" s="1"/>
      <c r="P78" s="1"/>
      <c r="Q78" s="1"/>
      <c r="R78" s="1"/>
      <c r="S78" s="1"/>
      <c r="T78" s="1"/>
      <c r="U78" s="1"/>
      <c r="V78" s="1"/>
    </row>
    <row r="79" ht="27.0" customHeight="1">
      <c r="A79" s="1"/>
      <c r="B79" s="1"/>
      <c r="C79" s="1"/>
      <c r="D79" s="1"/>
      <c r="E79" s="1"/>
      <c r="F79" s="1"/>
      <c r="G79" s="1"/>
      <c r="H79" s="1"/>
      <c r="I79" s="1"/>
      <c r="J79" s="1"/>
      <c r="K79" s="1"/>
      <c r="L79" s="1"/>
      <c r="M79" s="1"/>
      <c r="N79" s="1"/>
      <c r="O79" s="1"/>
      <c r="P79" s="1"/>
      <c r="Q79" s="1"/>
      <c r="R79" s="1"/>
      <c r="S79" s="1"/>
      <c r="T79" s="1"/>
      <c r="U79" s="1"/>
      <c r="V79" s="1"/>
    </row>
    <row r="80" ht="27.0" customHeight="1">
      <c r="A80" s="1"/>
      <c r="B80" s="1"/>
      <c r="C80" s="1"/>
      <c r="D80" s="1"/>
      <c r="E80" s="1"/>
      <c r="F80" s="1"/>
      <c r="G80" s="1"/>
      <c r="H80" s="1"/>
      <c r="I80" s="1"/>
      <c r="J80" s="1"/>
      <c r="K80" s="1"/>
      <c r="L80" s="1"/>
      <c r="M80" s="1"/>
      <c r="N80" s="1"/>
      <c r="O80" s="1"/>
      <c r="P80" s="1"/>
      <c r="Q80" s="1"/>
      <c r="R80" s="1"/>
      <c r="S80" s="1"/>
      <c r="T80" s="1"/>
      <c r="U80" s="1"/>
      <c r="V80" s="1"/>
    </row>
    <row r="81" ht="27.0" customHeight="1">
      <c r="A81" s="1"/>
      <c r="B81" s="1"/>
      <c r="C81" s="1"/>
      <c r="D81" s="1"/>
      <c r="E81" s="1"/>
      <c r="F81" s="1"/>
      <c r="G81" s="1"/>
      <c r="H81" s="1"/>
      <c r="I81" s="1"/>
      <c r="J81" s="1"/>
      <c r="K81" s="1"/>
      <c r="L81" s="1"/>
      <c r="M81" s="1"/>
      <c r="N81" s="1"/>
      <c r="O81" s="1"/>
      <c r="P81" s="1"/>
      <c r="Q81" s="1"/>
      <c r="R81" s="1"/>
      <c r="S81" s="1"/>
      <c r="T81" s="1"/>
      <c r="U81" s="1"/>
      <c r="V81" s="1"/>
    </row>
    <row r="82" ht="27.0" customHeight="1">
      <c r="A82" s="1"/>
      <c r="B82" s="1"/>
      <c r="C82" s="1"/>
      <c r="D82" s="1"/>
      <c r="E82" s="1"/>
      <c r="F82" s="1"/>
      <c r="G82" s="1"/>
      <c r="H82" s="1"/>
      <c r="I82" s="1"/>
      <c r="J82" s="1"/>
      <c r="K82" s="1"/>
      <c r="L82" s="1"/>
      <c r="M82" s="1"/>
      <c r="N82" s="1"/>
      <c r="O82" s="1"/>
      <c r="P82" s="1"/>
      <c r="Q82" s="1"/>
      <c r="R82" s="1"/>
      <c r="S82" s="1"/>
      <c r="T82" s="1"/>
      <c r="U82" s="1"/>
      <c r="V82" s="1"/>
    </row>
    <row r="83" ht="27.0" customHeight="1">
      <c r="A83" s="1"/>
      <c r="B83" s="1"/>
      <c r="C83" s="1"/>
      <c r="D83" s="1"/>
      <c r="E83" s="1"/>
      <c r="F83" s="1"/>
      <c r="G83" s="1"/>
      <c r="H83" s="1"/>
      <c r="I83" s="1"/>
      <c r="J83" s="1"/>
      <c r="K83" s="1"/>
      <c r="L83" s="1"/>
      <c r="M83" s="1"/>
      <c r="N83" s="1"/>
      <c r="O83" s="1"/>
      <c r="P83" s="1"/>
      <c r="Q83" s="1"/>
      <c r="R83" s="1"/>
      <c r="S83" s="1"/>
      <c r="T83" s="1"/>
      <c r="U83" s="1"/>
      <c r="V83" s="1"/>
    </row>
    <row r="84" ht="27.0" customHeight="1">
      <c r="A84" s="1"/>
      <c r="B84" s="1"/>
      <c r="C84" s="1"/>
      <c r="D84" s="1"/>
      <c r="E84" s="1"/>
      <c r="F84" s="1"/>
      <c r="G84" s="1"/>
      <c r="H84" s="1"/>
      <c r="I84" s="1"/>
      <c r="J84" s="1"/>
      <c r="K84" s="1"/>
      <c r="L84" s="1"/>
      <c r="M84" s="1"/>
      <c r="N84" s="1"/>
      <c r="O84" s="1"/>
      <c r="P84" s="1"/>
      <c r="Q84" s="1"/>
      <c r="R84" s="1"/>
      <c r="S84" s="1"/>
      <c r="T84" s="1"/>
      <c r="U84" s="1"/>
      <c r="V84" s="1"/>
    </row>
    <row r="85" ht="27.0" customHeight="1">
      <c r="A85" s="1"/>
      <c r="B85" s="1"/>
      <c r="C85" s="1"/>
      <c r="D85" s="1"/>
      <c r="E85" s="1"/>
      <c r="F85" s="1"/>
      <c r="G85" s="1"/>
      <c r="H85" s="1"/>
      <c r="I85" s="1"/>
      <c r="J85" s="1"/>
      <c r="K85" s="1"/>
      <c r="L85" s="1"/>
      <c r="M85" s="1"/>
      <c r="N85" s="1"/>
      <c r="O85" s="1"/>
      <c r="P85" s="1"/>
      <c r="Q85" s="1"/>
      <c r="R85" s="1"/>
      <c r="S85" s="1"/>
      <c r="T85" s="1"/>
      <c r="U85" s="1"/>
      <c r="V85" s="1"/>
    </row>
    <row r="86" ht="27.0" customHeight="1">
      <c r="A86" s="1"/>
      <c r="B86" s="1"/>
      <c r="C86" s="1"/>
      <c r="D86" s="1"/>
      <c r="E86" s="1"/>
      <c r="F86" s="1"/>
      <c r="G86" s="1"/>
      <c r="H86" s="1"/>
      <c r="I86" s="1"/>
      <c r="J86" s="1"/>
      <c r="K86" s="1"/>
      <c r="L86" s="1"/>
      <c r="M86" s="1"/>
      <c r="N86" s="1"/>
      <c r="O86" s="1"/>
      <c r="P86" s="1"/>
      <c r="Q86" s="1"/>
      <c r="R86" s="1"/>
      <c r="S86" s="1"/>
      <c r="T86" s="1"/>
      <c r="U86" s="1"/>
      <c r="V86" s="1"/>
    </row>
    <row r="87" ht="27.0" customHeight="1">
      <c r="A87" s="1"/>
      <c r="B87" s="1"/>
      <c r="C87" s="1"/>
      <c r="D87" s="1"/>
      <c r="E87" s="1"/>
      <c r="F87" s="1"/>
      <c r="G87" s="1"/>
      <c r="H87" s="1"/>
      <c r="I87" s="1"/>
      <c r="J87" s="1"/>
      <c r="K87" s="1"/>
      <c r="L87" s="1"/>
      <c r="M87" s="1"/>
      <c r="N87" s="1"/>
      <c r="O87" s="1"/>
      <c r="P87" s="1"/>
      <c r="Q87" s="1"/>
      <c r="R87" s="1"/>
      <c r="S87" s="1"/>
      <c r="T87" s="1"/>
      <c r="U87" s="1"/>
      <c r="V87" s="1"/>
    </row>
    <row r="88" ht="27.0" customHeight="1">
      <c r="A88" s="1"/>
      <c r="B88" s="1"/>
      <c r="C88" s="1"/>
      <c r="D88" s="1"/>
      <c r="E88" s="1"/>
      <c r="F88" s="1"/>
      <c r="G88" s="1"/>
      <c r="H88" s="1"/>
      <c r="I88" s="1"/>
      <c r="J88" s="1"/>
      <c r="K88" s="1"/>
      <c r="L88" s="1"/>
      <c r="M88" s="1"/>
      <c r="N88" s="1"/>
      <c r="O88" s="1"/>
      <c r="P88" s="1"/>
      <c r="Q88" s="1"/>
      <c r="R88" s="1"/>
      <c r="S88" s="1"/>
      <c r="T88" s="1"/>
      <c r="U88" s="1"/>
      <c r="V88" s="1"/>
    </row>
    <row r="89" ht="27.0" customHeight="1">
      <c r="A89" s="1"/>
      <c r="B89" s="1"/>
      <c r="C89" s="1"/>
      <c r="D89" s="1"/>
      <c r="E89" s="1"/>
      <c r="F89" s="1"/>
      <c r="G89" s="1"/>
      <c r="H89" s="1"/>
      <c r="I89" s="1"/>
      <c r="J89" s="1"/>
      <c r="K89" s="1"/>
      <c r="L89" s="1"/>
      <c r="M89" s="1"/>
      <c r="N89" s="1"/>
      <c r="O89" s="1"/>
      <c r="P89" s="1"/>
      <c r="Q89" s="1"/>
      <c r="R89" s="1"/>
      <c r="S89" s="1"/>
      <c r="T89" s="1"/>
      <c r="U89" s="1"/>
      <c r="V89" s="1"/>
    </row>
    <row r="90" ht="27.0" customHeight="1">
      <c r="A90" s="1"/>
      <c r="B90" s="1"/>
      <c r="C90" s="1"/>
      <c r="D90" s="1"/>
      <c r="E90" s="1"/>
      <c r="F90" s="1"/>
      <c r="G90" s="1"/>
      <c r="H90" s="1"/>
      <c r="I90" s="1"/>
      <c r="J90" s="1"/>
      <c r="K90" s="1"/>
      <c r="L90" s="1"/>
      <c r="M90" s="1"/>
      <c r="N90" s="1"/>
      <c r="O90" s="1"/>
      <c r="P90" s="1"/>
      <c r="Q90" s="1"/>
      <c r="R90" s="1"/>
      <c r="S90" s="1"/>
      <c r="T90" s="1"/>
      <c r="U90" s="1"/>
      <c r="V90" s="1"/>
    </row>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D8:I12"/>
    <mergeCell ref="D16:I19"/>
    <mergeCell ref="C28:J30"/>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42D4E"/>
    <pageSetUpPr/>
  </sheetPr>
  <sheetViews>
    <sheetView showGridLines="0" workbookViewId="0"/>
  </sheetViews>
  <sheetFormatPr customHeight="1" defaultColWidth="12.63" defaultRowHeight="15.0"/>
  <cols>
    <col customWidth="1" min="1" max="2" width="3.0"/>
    <col customWidth="1" min="3" max="3" width="38.0"/>
    <col customWidth="1" min="4" max="22" width="19.0"/>
    <col customWidth="1" min="23" max="26" width="8.63"/>
  </cols>
  <sheetData>
    <row r="1" ht="27.0" customHeight="1">
      <c r="A1" s="1"/>
      <c r="B1" s="1"/>
      <c r="C1" s="1"/>
      <c r="D1" s="1"/>
      <c r="E1" s="1"/>
      <c r="F1" s="1"/>
      <c r="G1" s="1"/>
      <c r="H1" s="1"/>
      <c r="I1" s="1"/>
      <c r="J1" s="1"/>
      <c r="K1" s="1"/>
      <c r="L1" s="1"/>
      <c r="M1" s="1"/>
      <c r="N1" s="1"/>
      <c r="O1" s="1"/>
      <c r="P1" s="1"/>
      <c r="Q1" s="1"/>
      <c r="R1" s="1"/>
      <c r="S1" s="1"/>
      <c r="T1" s="1"/>
      <c r="U1" s="1"/>
      <c r="V1" s="1"/>
    </row>
    <row r="2" ht="27.0" customHeight="1">
      <c r="A2" s="1"/>
      <c r="B2" s="1"/>
      <c r="C2" s="2" t="s">
        <v>32</v>
      </c>
      <c r="D2" s="1"/>
      <c r="E2" s="1"/>
      <c r="F2" s="1"/>
      <c r="G2" s="1"/>
      <c r="H2" s="1"/>
      <c r="I2" s="1"/>
      <c r="J2" s="1"/>
      <c r="K2" s="1"/>
      <c r="L2" s="1"/>
      <c r="M2" s="1"/>
      <c r="N2" s="1"/>
      <c r="O2" s="1"/>
      <c r="P2" s="1"/>
      <c r="Q2" s="1"/>
      <c r="R2" s="1"/>
      <c r="S2" s="1"/>
      <c r="T2" s="1"/>
      <c r="U2" s="1"/>
      <c r="V2" s="1"/>
    </row>
    <row r="3" ht="27.0" customHeight="1">
      <c r="A3" s="1"/>
      <c r="B3" s="1"/>
      <c r="C3" s="3"/>
      <c r="D3" s="3"/>
      <c r="E3" s="3"/>
      <c r="F3" s="3"/>
      <c r="G3" s="3"/>
      <c r="H3" s="3"/>
      <c r="I3" s="3"/>
      <c r="J3" s="3"/>
      <c r="K3" s="1"/>
      <c r="L3" s="1"/>
      <c r="M3" s="1"/>
      <c r="N3" s="1"/>
      <c r="O3" s="1"/>
      <c r="P3" s="1"/>
      <c r="Q3" s="1"/>
      <c r="R3" s="1"/>
      <c r="S3" s="1"/>
      <c r="T3" s="1"/>
      <c r="U3" s="1"/>
      <c r="V3" s="1"/>
    </row>
    <row r="4" ht="27.0" customHeight="1">
      <c r="A4" s="1"/>
      <c r="B4" s="1"/>
      <c r="C4" s="1"/>
      <c r="D4" s="1"/>
      <c r="E4" s="1"/>
      <c r="F4" s="1"/>
      <c r="G4" s="1"/>
      <c r="H4" s="1"/>
      <c r="I4" s="1"/>
      <c r="J4" s="1"/>
      <c r="K4" s="1"/>
      <c r="L4" s="1"/>
      <c r="M4" s="1"/>
      <c r="N4" s="1"/>
      <c r="O4" s="1"/>
      <c r="P4" s="1"/>
      <c r="Q4" s="1"/>
      <c r="R4" s="1"/>
      <c r="S4" s="1"/>
      <c r="T4" s="1"/>
      <c r="U4" s="1"/>
      <c r="V4" s="1"/>
    </row>
    <row r="5" ht="27.0" customHeight="1">
      <c r="A5" s="1"/>
      <c r="B5" s="1"/>
      <c r="C5" s="1"/>
      <c r="D5" s="1"/>
      <c r="E5" s="1"/>
      <c r="F5" s="1"/>
      <c r="G5" s="1"/>
      <c r="H5" s="1"/>
      <c r="I5" s="1"/>
      <c r="J5" s="1"/>
      <c r="K5" s="1"/>
      <c r="L5" s="1"/>
      <c r="M5" s="1"/>
      <c r="N5" s="1"/>
      <c r="O5" s="1"/>
      <c r="P5" s="1"/>
      <c r="Q5" s="1"/>
      <c r="R5" s="1"/>
      <c r="S5" s="1"/>
      <c r="T5" s="1"/>
      <c r="U5" s="1"/>
      <c r="V5" s="1"/>
    </row>
    <row r="6" ht="27.0" customHeight="1">
      <c r="A6" s="1"/>
      <c r="B6" s="1"/>
      <c r="C6" s="1" t="s">
        <v>33</v>
      </c>
      <c r="D6" s="18">
        <v>46023.0</v>
      </c>
      <c r="E6" s="1"/>
      <c r="F6" s="24" t="s">
        <v>34</v>
      </c>
      <c r="M6" s="1"/>
      <c r="N6" s="1"/>
      <c r="O6" s="1"/>
      <c r="P6" s="1"/>
      <c r="Q6" s="1"/>
      <c r="R6" s="1"/>
      <c r="S6" s="1"/>
      <c r="T6" s="1"/>
      <c r="U6" s="1"/>
      <c r="V6" s="1"/>
    </row>
    <row r="7" ht="27.0" customHeight="1">
      <c r="A7" s="1"/>
      <c r="B7" s="1"/>
      <c r="C7" s="1" t="s">
        <v>36</v>
      </c>
      <c r="D7" s="18">
        <v>46112.0</v>
      </c>
      <c r="E7" s="1"/>
      <c r="M7" s="1"/>
      <c r="N7" s="1"/>
      <c r="O7" s="1"/>
      <c r="P7" s="1"/>
      <c r="Q7" s="1"/>
      <c r="R7" s="1"/>
      <c r="S7" s="1"/>
      <c r="T7" s="1"/>
      <c r="U7" s="1"/>
      <c r="V7" s="1"/>
    </row>
    <row r="8" ht="27.0" customHeight="1">
      <c r="A8" s="1"/>
      <c r="B8" s="1"/>
      <c r="C8" s="1"/>
      <c r="D8" s="1"/>
      <c r="E8" s="1"/>
      <c r="M8" s="1"/>
      <c r="N8" s="1"/>
      <c r="O8" s="1"/>
      <c r="P8" s="1"/>
      <c r="Q8" s="1"/>
      <c r="R8" s="1"/>
      <c r="S8" s="1"/>
      <c r="T8" s="1"/>
      <c r="U8" s="1"/>
      <c r="V8" s="1"/>
    </row>
    <row r="9" ht="27.0" customHeight="1">
      <c r="A9" s="1"/>
      <c r="B9" s="1"/>
      <c r="C9" s="1"/>
      <c r="D9" s="1"/>
      <c r="E9" s="1"/>
      <c r="F9" s="1"/>
      <c r="G9" s="1"/>
      <c r="H9" s="1"/>
      <c r="I9" s="1"/>
      <c r="J9" s="1"/>
      <c r="K9" s="1"/>
      <c r="L9" s="1"/>
      <c r="M9" s="1"/>
      <c r="N9" s="1"/>
      <c r="O9" s="1"/>
      <c r="P9" s="1"/>
      <c r="Q9" s="1"/>
      <c r="R9" s="1"/>
      <c r="S9" s="1"/>
      <c r="T9" s="1"/>
      <c r="U9" s="1"/>
      <c r="V9" s="1"/>
    </row>
    <row r="10" ht="27.0" customHeight="1">
      <c r="A10" s="1"/>
      <c r="B10" s="1"/>
      <c r="C10" s="1"/>
      <c r="D10" s="1"/>
      <c r="E10" s="1"/>
      <c r="F10" s="1"/>
      <c r="G10" s="1"/>
      <c r="H10" s="1"/>
      <c r="I10" s="1"/>
      <c r="J10" s="1"/>
      <c r="K10" s="1"/>
      <c r="L10" s="1"/>
      <c r="M10" s="1"/>
      <c r="N10" s="1"/>
      <c r="O10" s="1"/>
      <c r="P10" s="1"/>
      <c r="Q10" s="1"/>
      <c r="R10" s="1"/>
      <c r="S10" s="1"/>
      <c r="T10" s="1"/>
      <c r="U10" s="1"/>
      <c r="V10" s="1"/>
    </row>
    <row r="11" ht="27.0" customHeight="1">
      <c r="A11" s="1"/>
      <c r="B11" s="1"/>
      <c r="C11" s="1" t="s">
        <v>21</v>
      </c>
      <c r="D11" s="22">
        <f>SUM(Activos!T6:T35)</f>
        <v>2040000</v>
      </c>
      <c r="E11" s="1"/>
      <c r="F11" s="1"/>
      <c r="G11" s="1"/>
      <c r="H11" s="1"/>
      <c r="I11" s="1"/>
      <c r="J11" s="1"/>
      <c r="K11" s="1"/>
      <c r="L11" s="1"/>
      <c r="M11" s="1"/>
      <c r="N11" s="1"/>
      <c r="O11" s="1"/>
      <c r="P11" s="1"/>
      <c r="Q11" s="1"/>
      <c r="R11" s="1"/>
      <c r="S11" s="1"/>
      <c r="T11" s="1"/>
      <c r="U11" s="1"/>
      <c r="V11" s="1"/>
    </row>
    <row r="12" ht="27.0" customHeight="1">
      <c r="A12" s="1"/>
      <c r="B12" s="1"/>
      <c r="C12" s="1" t="s">
        <v>42</v>
      </c>
      <c r="D12" s="22">
        <f>SUM(Activos!U6:U35)</f>
        <v>365672.4328</v>
      </c>
      <c r="E12" s="1"/>
      <c r="F12" s="1"/>
      <c r="G12" s="1"/>
      <c r="H12" s="1"/>
      <c r="I12" s="1"/>
      <c r="J12" s="1"/>
      <c r="K12" s="1"/>
      <c r="L12" s="1"/>
      <c r="M12" s="1"/>
      <c r="N12" s="1"/>
      <c r="O12" s="1"/>
      <c r="P12" s="1"/>
      <c r="Q12" s="1"/>
      <c r="R12" s="1"/>
      <c r="S12" s="1"/>
      <c r="T12" s="1"/>
      <c r="U12" s="1"/>
      <c r="V12" s="1"/>
    </row>
    <row r="13" ht="27.0" customHeight="1">
      <c r="A13" s="1"/>
      <c r="B13" s="1"/>
      <c r="C13" s="25" t="s">
        <v>43</v>
      </c>
      <c r="D13" s="26">
        <f>SUM(Activos!S6:S35)</f>
        <v>1674327.567</v>
      </c>
      <c r="E13" s="1"/>
      <c r="F13" s="1"/>
      <c r="G13" s="1"/>
      <c r="H13" s="1"/>
      <c r="I13" s="1"/>
      <c r="J13" s="1"/>
      <c r="K13" s="1"/>
      <c r="L13" s="1"/>
      <c r="M13" s="1"/>
      <c r="N13" s="1"/>
      <c r="O13" s="1"/>
      <c r="P13" s="1"/>
      <c r="Q13" s="1"/>
      <c r="R13" s="1"/>
      <c r="S13" s="1"/>
      <c r="T13" s="1"/>
      <c r="U13" s="1"/>
      <c r="V13" s="1"/>
    </row>
    <row r="14" ht="27.0" customHeight="1">
      <c r="A14" s="1"/>
      <c r="B14" s="1"/>
      <c r="C14" s="1"/>
      <c r="D14" s="22"/>
      <c r="E14" s="1"/>
      <c r="F14" s="1"/>
      <c r="G14" s="1"/>
      <c r="H14" s="1"/>
      <c r="I14" s="1"/>
      <c r="J14" s="1"/>
      <c r="K14" s="1"/>
      <c r="L14" s="1"/>
      <c r="M14" s="1"/>
      <c r="N14" s="1"/>
      <c r="O14" s="1"/>
      <c r="P14" s="1"/>
      <c r="Q14" s="1"/>
      <c r="R14" s="1"/>
      <c r="S14" s="1"/>
      <c r="T14" s="1"/>
      <c r="U14" s="1"/>
      <c r="V14" s="1"/>
    </row>
    <row r="15" ht="27.0" customHeight="1">
      <c r="A15" s="1"/>
      <c r="B15" s="1"/>
      <c r="C15" s="1" t="s">
        <v>44</v>
      </c>
      <c r="D15" s="22">
        <f>SUM(Activos!Q6:Q35)</f>
        <v>125672.4328</v>
      </c>
      <c r="E15" s="1"/>
      <c r="F15" s="1"/>
      <c r="G15" s="1"/>
      <c r="H15" s="1"/>
      <c r="I15" s="1"/>
      <c r="J15" s="1"/>
      <c r="K15" s="1"/>
      <c r="L15" s="1"/>
      <c r="M15" s="1"/>
      <c r="N15" s="1"/>
      <c r="O15" s="1"/>
      <c r="P15" s="1"/>
      <c r="Q15" s="1"/>
      <c r="R15" s="1"/>
      <c r="S15" s="1"/>
      <c r="T15" s="1"/>
      <c r="U15" s="1"/>
      <c r="V15" s="1"/>
    </row>
    <row r="16" ht="27.0" customHeight="1">
      <c r="A16" s="1"/>
      <c r="B16" s="1"/>
      <c r="C16" s="1" t="s">
        <v>49</v>
      </c>
      <c r="D16" s="1">
        <f>COUNTIF(Activos!V6:V35,"Revisar")</f>
        <v>0</v>
      </c>
      <c r="E16" s="1"/>
      <c r="F16" s="1"/>
      <c r="G16" s="1"/>
      <c r="H16" s="1"/>
      <c r="I16" s="1"/>
      <c r="J16" s="1"/>
      <c r="K16" s="1"/>
      <c r="L16" s="1"/>
      <c r="M16" s="1"/>
      <c r="N16" s="1"/>
      <c r="O16" s="1"/>
      <c r="P16" s="1"/>
      <c r="Q16" s="1"/>
      <c r="R16" s="1"/>
      <c r="S16" s="1"/>
      <c r="T16" s="1"/>
      <c r="U16" s="1"/>
      <c r="V16" s="1"/>
    </row>
    <row r="17" ht="27.0" customHeight="1">
      <c r="A17" s="1"/>
      <c r="B17" s="1"/>
      <c r="C17" s="1"/>
      <c r="D17" s="1"/>
      <c r="E17" s="1"/>
      <c r="F17" s="1"/>
      <c r="G17" s="1"/>
      <c r="H17" s="1"/>
      <c r="I17" s="1"/>
      <c r="J17" s="1"/>
      <c r="K17" s="1"/>
      <c r="L17" s="1"/>
      <c r="M17" s="1"/>
      <c r="N17" s="1"/>
      <c r="O17" s="1"/>
      <c r="P17" s="1"/>
      <c r="Q17" s="1"/>
      <c r="R17" s="1"/>
      <c r="S17" s="1"/>
      <c r="T17" s="1"/>
      <c r="U17" s="1"/>
      <c r="V17" s="1"/>
    </row>
    <row r="18" ht="27.0" customHeight="1">
      <c r="A18" s="1"/>
      <c r="B18" s="1"/>
      <c r="C18" s="1"/>
      <c r="D18" s="1"/>
      <c r="E18" s="1"/>
      <c r="F18" s="1"/>
      <c r="G18" s="1"/>
      <c r="H18" s="1"/>
      <c r="I18" s="1"/>
      <c r="J18" s="1"/>
      <c r="K18" s="1"/>
      <c r="L18" s="1"/>
      <c r="M18" s="1"/>
      <c r="N18" s="1"/>
      <c r="O18" s="1"/>
      <c r="P18" s="1"/>
      <c r="Q18" s="1"/>
      <c r="R18" s="1"/>
      <c r="S18" s="1"/>
      <c r="T18" s="1"/>
      <c r="U18" s="1"/>
      <c r="V18" s="1"/>
    </row>
    <row r="19" ht="27.0" customHeight="1">
      <c r="A19" s="1"/>
      <c r="B19" s="1"/>
      <c r="C19" s="1"/>
      <c r="D19" s="1"/>
      <c r="E19" s="1"/>
      <c r="F19" s="1"/>
      <c r="G19" s="1"/>
      <c r="H19" s="1"/>
      <c r="I19" s="1"/>
      <c r="J19" s="1"/>
      <c r="K19" s="1"/>
      <c r="L19" s="1"/>
      <c r="M19" s="1"/>
      <c r="N19" s="1"/>
      <c r="O19" s="1"/>
      <c r="P19" s="1"/>
      <c r="Q19" s="1"/>
      <c r="R19" s="1"/>
      <c r="S19" s="1"/>
      <c r="T19" s="1"/>
      <c r="U19" s="1"/>
      <c r="V19" s="1"/>
    </row>
    <row r="20" ht="48.0" customHeight="1">
      <c r="A20" s="1"/>
      <c r="B20" s="1"/>
      <c r="C20" s="5" t="s">
        <v>50</v>
      </c>
      <c r="D20" s="5" t="s">
        <v>51</v>
      </c>
      <c r="E20" s="5" t="s">
        <v>52</v>
      </c>
      <c r="F20" s="5"/>
      <c r="G20" s="5"/>
      <c r="H20" s="5"/>
      <c r="I20" s="1"/>
      <c r="J20" s="1"/>
      <c r="K20" s="1"/>
      <c r="L20" s="1"/>
      <c r="M20" s="1"/>
      <c r="N20" s="27" t="s">
        <v>53</v>
      </c>
      <c r="O20" s="1"/>
      <c r="P20" s="1"/>
      <c r="Q20" s="1"/>
      <c r="R20" s="1"/>
      <c r="S20" s="1"/>
      <c r="T20" s="1"/>
      <c r="U20" s="1"/>
      <c r="V20" s="1"/>
    </row>
    <row r="21" ht="27.0" customHeight="1">
      <c r="A21" s="1"/>
      <c r="B21" s="1"/>
      <c r="C21" s="29">
        <f>Depreciacion!E5</f>
        <v>46023</v>
      </c>
      <c r="D21" s="22">
        <f>Depreciacion!E37</f>
        <v>30547.44526</v>
      </c>
      <c r="E21" s="22">
        <f t="shared" ref="E21:E80" si="1">SUM($D$21:D21)</f>
        <v>30547.44526</v>
      </c>
      <c r="F21" s="1"/>
      <c r="G21" s="1"/>
      <c r="H21" s="1"/>
      <c r="I21" s="1"/>
      <c r="J21" s="1"/>
      <c r="K21" s="1"/>
      <c r="L21" s="1"/>
      <c r="M21" s="1"/>
      <c r="N21" s="1" t="str">
        <f t="shared" ref="N21:N32" si="2">TEXT(C21,"mmm-yy")</f>
        <v>ene-26</v>
      </c>
      <c r="O21" s="1"/>
      <c r="P21" s="1"/>
      <c r="Q21" s="1"/>
      <c r="R21" s="1"/>
      <c r="S21" s="1"/>
      <c r="T21" s="1"/>
      <c r="U21" s="1"/>
      <c r="V21" s="1"/>
    </row>
    <row r="22" ht="27.0" customHeight="1">
      <c r="A22" s="1"/>
      <c r="B22" s="1"/>
      <c r="C22" s="29">
        <f>Depreciacion!F5</f>
        <v>46054</v>
      </c>
      <c r="D22" s="22">
        <f>Depreciacion!F37</f>
        <v>39098.09019</v>
      </c>
      <c r="E22" s="22">
        <f t="shared" si="1"/>
        <v>69645.53545</v>
      </c>
      <c r="F22" s="1"/>
      <c r="G22" s="24" t="s">
        <v>57</v>
      </c>
      <c r="M22" s="1"/>
      <c r="N22" s="1" t="str">
        <f t="shared" si="2"/>
        <v>feb-26</v>
      </c>
      <c r="O22" s="1"/>
      <c r="P22" s="1"/>
      <c r="Q22" s="1"/>
      <c r="R22" s="1"/>
      <c r="S22" s="1"/>
      <c r="T22" s="1"/>
      <c r="U22" s="1"/>
      <c r="V22" s="1"/>
    </row>
    <row r="23" ht="27.0" customHeight="1">
      <c r="A23" s="1"/>
      <c r="B23" s="1"/>
      <c r="C23" s="29">
        <f>Depreciacion!G5</f>
        <v>46082</v>
      </c>
      <c r="D23" s="22">
        <f>Depreciacion!G37</f>
        <v>56026.89731</v>
      </c>
      <c r="E23" s="22">
        <f t="shared" si="1"/>
        <v>125672.4328</v>
      </c>
      <c r="F23" s="1"/>
      <c r="M23" s="1"/>
      <c r="N23" s="1" t="str">
        <f t="shared" si="2"/>
        <v>mar-26</v>
      </c>
      <c r="O23" s="1"/>
      <c r="P23" s="1"/>
      <c r="Q23" s="1"/>
      <c r="R23" s="1"/>
      <c r="S23" s="1"/>
      <c r="T23" s="1"/>
      <c r="U23" s="1"/>
      <c r="V23" s="1"/>
    </row>
    <row r="24" ht="27.0" customHeight="1">
      <c r="A24" s="1"/>
      <c r="B24" s="1"/>
      <c r="C24" s="29">
        <f>Depreciacion!H5</f>
        <v>46113</v>
      </c>
      <c r="D24" s="22">
        <f>Depreciacion!H37</f>
        <v>54219.57804</v>
      </c>
      <c r="E24" s="22">
        <f t="shared" si="1"/>
        <v>179892.0108</v>
      </c>
      <c r="F24" s="1"/>
      <c r="M24" s="1"/>
      <c r="N24" s="1" t="str">
        <f t="shared" si="2"/>
        <v>abr-26</v>
      </c>
      <c r="O24" s="1"/>
      <c r="P24" s="1"/>
      <c r="Q24" s="1"/>
      <c r="R24" s="1"/>
      <c r="S24" s="1"/>
      <c r="T24" s="1"/>
      <c r="U24" s="1"/>
      <c r="V24" s="1"/>
    </row>
    <row r="25" ht="27.0" customHeight="1">
      <c r="A25" s="1"/>
      <c r="B25" s="1"/>
      <c r="C25" s="29">
        <f>Depreciacion!I5</f>
        <v>46143</v>
      </c>
      <c r="D25" s="22">
        <f>Depreciacion!I37</f>
        <v>56026.89731</v>
      </c>
      <c r="E25" s="22">
        <f t="shared" si="1"/>
        <v>235918.9081</v>
      </c>
      <c r="F25" s="1"/>
      <c r="M25" s="1"/>
      <c r="N25" s="1" t="str">
        <f t="shared" si="2"/>
        <v>may-26</v>
      </c>
      <c r="O25" s="1"/>
      <c r="P25" s="1"/>
      <c r="Q25" s="1"/>
      <c r="R25" s="1"/>
      <c r="S25" s="1"/>
      <c r="T25" s="1"/>
      <c r="U25" s="1"/>
      <c r="V25" s="1"/>
    </row>
    <row r="26" ht="27.0" customHeight="1">
      <c r="A26" s="1"/>
      <c r="B26" s="1"/>
      <c r="C26" s="29">
        <f>Depreciacion!J5</f>
        <v>46174</v>
      </c>
      <c r="D26" s="22">
        <f>Depreciacion!J37</f>
        <v>54219.57804</v>
      </c>
      <c r="E26" s="22">
        <f t="shared" si="1"/>
        <v>290138.4862</v>
      </c>
      <c r="F26" s="1"/>
      <c r="M26" s="1"/>
      <c r="N26" s="1" t="str">
        <f t="shared" si="2"/>
        <v>jun-26</v>
      </c>
      <c r="O26" s="1"/>
      <c r="P26" s="1"/>
      <c r="Q26" s="1"/>
      <c r="R26" s="1"/>
      <c r="S26" s="1"/>
      <c r="T26" s="1"/>
      <c r="U26" s="1"/>
      <c r="V26" s="1"/>
    </row>
    <row r="27" ht="27.0" customHeight="1">
      <c r="A27" s="1"/>
      <c r="B27" s="1"/>
      <c r="C27" s="29">
        <f>Depreciacion!K5</f>
        <v>46204</v>
      </c>
      <c r="D27" s="22">
        <f>Depreciacion!K37</f>
        <v>56026.89731</v>
      </c>
      <c r="E27" s="22">
        <f t="shared" si="1"/>
        <v>346165.3835</v>
      </c>
      <c r="F27" s="1"/>
      <c r="G27" s="1"/>
      <c r="H27" s="1"/>
      <c r="I27" s="1"/>
      <c r="J27" s="1"/>
      <c r="K27" s="1"/>
      <c r="L27" s="1"/>
      <c r="M27" s="1"/>
      <c r="N27" s="1" t="str">
        <f t="shared" si="2"/>
        <v>jul-26</v>
      </c>
      <c r="O27" s="1"/>
      <c r="P27" s="1"/>
      <c r="Q27" s="1"/>
      <c r="R27" s="1"/>
      <c r="S27" s="1"/>
      <c r="T27" s="1"/>
      <c r="U27" s="1"/>
      <c r="V27" s="1"/>
    </row>
    <row r="28" ht="27.0" customHeight="1">
      <c r="A28" s="1"/>
      <c r="B28" s="1"/>
      <c r="C28" s="29">
        <f>Depreciacion!L5</f>
        <v>46235</v>
      </c>
      <c r="D28" s="22">
        <f>Depreciacion!L37</f>
        <v>56026.89731</v>
      </c>
      <c r="E28" s="22">
        <f t="shared" si="1"/>
        <v>402192.2808</v>
      </c>
      <c r="F28" s="1"/>
      <c r="G28" s="1"/>
      <c r="H28" s="1"/>
      <c r="I28" s="1"/>
      <c r="J28" s="1"/>
      <c r="K28" s="1"/>
      <c r="L28" s="1"/>
      <c r="M28" s="1"/>
      <c r="N28" s="1" t="str">
        <f t="shared" si="2"/>
        <v>ago-26</v>
      </c>
      <c r="O28" s="1"/>
      <c r="P28" s="1"/>
      <c r="Q28" s="1"/>
      <c r="R28" s="1"/>
      <c r="S28" s="1"/>
      <c r="T28" s="1"/>
      <c r="U28" s="1"/>
      <c r="V28" s="1"/>
    </row>
    <row r="29" ht="27.0" customHeight="1">
      <c r="A29" s="1"/>
      <c r="B29" s="1"/>
      <c r="C29" s="29">
        <f>Depreciacion!M5</f>
        <v>46266</v>
      </c>
      <c r="D29" s="22">
        <f>Depreciacion!M37</f>
        <v>54219.57804</v>
      </c>
      <c r="E29" s="22">
        <f t="shared" si="1"/>
        <v>456411.8588</v>
      </c>
      <c r="F29" s="1"/>
      <c r="G29" s="1"/>
      <c r="H29" s="1"/>
      <c r="I29" s="1"/>
      <c r="J29" s="1"/>
      <c r="K29" s="1"/>
      <c r="L29" s="1"/>
      <c r="M29" s="1"/>
      <c r="N29" s="1" t="str">
        <f t="shared" si="2"/>
        <v>sept-26</v>
      </c>
      <c r="O29" s="1"/>
      <c r="P29" s="1"/>
      <c r="Q29" s="1"/>
      <c r="R29" s="1"/>
      <c r="S29" s="1"/>
      <c r="T29" s="1"/>
      <c r="U29" s="1"/>
      <c r="V29" s="1"/>
    </row>
    <row r="30" ht="27.0" customHeight="1">
      <c r="A30" s="1"/>
      <c r="B30" s="1"/>
      <c r="C30" s="29">
        <f>Depreciacion!N5</f>
        <v>46296</v>
      </c>
      <c r="D30" s="22">
        <f>Depreciacion!N37</f>
        <v>56026.89731</v>
      </c>
      <c r="E30" s="22">
        <f t="shared" si="1"/>
        <v>512438.7561</v>
      </c>
      <c r="F30" s="1"/>
      <c r="G30" s="1"/>
      <c r="H30" s="1"/>
      <c r="I30" s="1"/>
      <c r="J30" s="1"/>
      <c r="K30" s="1"/>
      <c r="L30" s="1"/>
      <c r="M30" s="1"/>
      <c r="N30" s="1" t="str">
        <f t="shared" si="2"/>
        <v>oct-26</v>
      </c>
      <c r="O30" s="1"/>
      <c r="P30" s="1"/>
      <c r="Q30" s="1"/>
      <c r="R30" s="1"/>
      <c r="S30" s="1"/>
      <c r="T30" s="1"/>
      <c r="U30" s="1"/>
      <c r="V30" s="1"/>
    </row>
    <row r="31" ht="27.0" customHeight="1">
      <c r="A31" s="1"/>
      <c r="B31" s="1"/>
      <c r="C31" s="29">
        <f>Depreciacion!O5</f>
        <v>46327</v>
      </c>
      <c r="D31" s="22">
        <f>Depreciacion!O37</f>
        <v>54219.57804</v>
      </c>
      <c r="E31" s="22">
        <f t="shared" si="1"/>
        <v>566658.3342</v>
      </c>
      <c r="F31" s="1"/>
      <c r="G31" s="1"/>
      <c r="H31" s="1"/>
      <c r="I31" s="1"/>
      <c r="J31" s="1"/>
      <c r="K31" s="1"/>
      <c r="L31" s="1"/>
      <c r="M31" s="1"/>
      <c r="N31" s="1" t="str">
        <f t="shared" si="2"/>
        <v>nov-26</v>
      </c>
      <c r="O31" s="1"/>
      <c r="P31" s="1"/>
      <c r="Q31" s="1"/>
      <c r="R31" s="1"/>
      <c r="S31" s="1"/>
      <c r="T31" s="1"/>
      <c r="U31" s="1"/>
      <c r="V31" s="1"/>
    </row>
    <row r="32" ht="27.0" customHeight="1">
      <c r="A32" s="1"/>
      <c r="B32" s="1"/>
      <c r="C32" s="29">
        <f>Depreciacion!P5</f>
        <v>46357</v>
      </c>
      <c r="D32" s="22">
        <f>Depreciacion!P37</f>
        <v>56026.89731</v>
      </c>
      <c r="E32" s="22">
        <f t="shared" si="1"/>
        <v>622685.2315</v>
      </c>
      <c r="F32" s="1"/>
      <c r="G32" s="1"/>
      <c r="H32" s="1"/>
      <c r="I32" s="1"/>
      <c r="J32" s="1"/>
      <c r="K32" s="1"/>
      <c r="L32" s="1"/>
      <c r="M32" s="1"/>
      <c r="N32" s="1" t="str">
        <f t="shared" si="2"/>
        <v>dic-26</v>
      </c>
      <c r="O32" s="1"/>
      <c r="P32" s="1"/>
      <c r="Q32" s="1"/>
      <c r="R32" s="1"/>
      <c r="S32" s="1"/>
      <c r="T32" s="1"/>
      <c r="U32" s="1"/>
      <c r="V32" s="1"/>
    </row>
    <row r="33" ht="27.0" customHeight="1">
      <c r="A33" s="1"/>
      <c r="B33" s="1"/>
      <c r="C33" s="29">
        <f>Depreciacion!Q5</f>
        <v>46388</v>
      </c>
      <c r="D33" s="22">
        <f>Depreciacion!Q37</f>
        <v>56026.89731</v>
      </c>
      <c r="E33" s="22">
        <f t="shared" si="1"/>
        <v>678712.1288</v>
      </c>
      <c r="F33" s="1"/>
      <c r="G33" s="1"/>
      <c r="H33" s="1"/>
      <c r="I33" s="1"/>
      <c r="J33" s="1"/>
      <c r="K33" s="1"/>
      <c r="L33" s="1"/>
      <c r="M33" s="1"/>
      <c r="N33" s="1"/>
      <c r="O33" s="1"/>
      <c r="P33" s="1"/>
      <c r="Q33" s="1"/>
      <c r="R33" s="1"/>
      <c r="S33" s="1"/>
      <c r="T33" s="1"/>
      <c r="U33" s="1"/>
      <c r="V33" s="1"/>
    </row>
    <row r="34" ht="27.0" customHeight="1">
      <c r="A34" s="1"/>
      <c r="B34" s="1"/>
      <c r="C34" s="29">
        <f>Depreciacion!R5</f>
        <v>46419</v>
      </c>
      <c r="D34" s="22">
        <f>Depreciacion!R37</f>
        <v>50604.93951</v>
      </c>
      <c r="E34" s="22">
        <f t="shared" si="1"/>
        <v>729317.0683</v>
      </c>
      <c r="F34" s="1"/>
      <c r="G34" s="1"/>
      <c r="H34" s="1"/>
      <c r="I34" s="1"/>
      <c r="J34" s="1"/>
      <c r="K34" s="1"/>
      <c r="L34" s="1"/>
      <c r="M34" s="1"/>
      <c r="N34" s="1"/>
      <c r="O34" s="1"/>
      <c r="P34" s="1"/>
      <c r="Q34" s="1"/>
      <c r="R34" s="1"/>
      <c r="S34" s="1"/>
      <c r="T34" s="1"/>
      <c r="U34" s="1"/>
      <c r="V34" s="1"/>
    </row>
    <row r="35" ht="27.0" customHeight="1">
      <c r="A35" s="1"/>
      <c r="B35" s="1"/>
      <c r="C35" s="29">
        <f>Depreciacion!S5</f>
        <v>46447</v>
      </c>
      <c r="D35" s="22">
        <f>Depreciacion!S37</f>
        <v>56026.89731</v>
      </c>
      <c r="E35" s="22">
        <f t="shared" si="1"/>
        <v>785343.9656</v>
      </c>
      <c r="F35" s="1"/>
      <c r="G35" s="1"/>
      <c r="H35" s="1"/>
      <c r="I35" s="1"/>
      <c r="J35" s="1"/>
      <c r="K35" s="1"/>
      <c r="L35" s="1"/>
      <c r="M35" s="1"/>
      <c r="N35" s="1"/>
      <c r="O35" s="1"/>
      <c r="P35" s="1"/>
      <c r="Q35" s="1"/>
      <c r="R35" s="1"/>
      <c r="S35" s="1"/>
      <c r="T35" s="1"/>
      <c r="U35" s="1"/>
      <c r="V35" s="1"/>
    </row>
    <row r="36" ht="27.0" customHeight="1">
      <c r="A36" s="1"/>
      <c r="B36" s="1"/>
      <c r="C36" s="29">
        <f>Depreciacion!T5</f>
        <v>46478</v>
      </c>
      <c r="D36" s="22">
        <f>Depreciacion!T37</f>
        <v>54219.57804</v>
      </c>
      <c r="E36" s="22">
        <f t="shared" si="1"/>
        <v>839563.5436</v>
      </c>
      <c r="F36" s="1"/>
      <c r="G36" s="1"/>
      <c r="H36" s="1"/>
      <c r="I36" s="1"/>
      <c r="J36" s="1"/>
      <c r="K36" s="1"/>
      <c r="L36" s="1"/>
      <c r="M36" s="1"/>
      <c r="N36" s="1"/>
      <c r="O36" s="1"/>
      <c r="P36" s="1"/>
      <c r="Q36" s="1"/>
      <c r="R36" s="1"/>
      <c r="S36" s="1"/>
      <c r="T36" s="1"/>
      <c r="U36" s="1"/>
      <c r="V36" s="1"/>
    </row>
    <row r="37" ht="27.0" customHeight="1">
      <c r="A37" s="1"/>
      <c r="B37" s="1"/>
      <c r="C37" s="29">
        <f>Depreciacion!U5</f>
        <v>46508</v>
      </c>
      <c r="D37" s="22">
        <f>Depreciacion!U37</f>
        <v>56026.89731</v>
      </c>
      <c r="E37" s="22">
        <f t="shared" si="1"/>
        <v>895590.441</v>
      </c>
      <c r="F37" s="1"/>
      <c r="G37" s="1"/>
      <c r="H37" s="1"/>
      <c r="I37" s="1"/>
      <c r="J37" s="1"/>
      <c r="K37" s="1"/>
      <c r="L37" s="1"/>
      <c r="M37" s="1"/>
      <c r="N37" s="1"/>
      <c r="O37" s="1"/>
      <c r="P37" s="1"/>
      <c r="Q37" s="1"/>
      <c r="R37" s="1"/>
      <c r="S37" s="1"/>
      <c r="T37" s="1"/>
      <c r="U37" s="1"/>
      <c r="V37" s="1"/>
    </row>
    <row r="38" ht="27.0" customHeight="1">
      <c r="A38" s="1"/>
      <c r="B38" s="1"/>
      <c r="C38" s="29">
        <f>Depreciacion!V5</f>
        <v>46539</v>
      </c>
      <c r="D38" s="22">
        <f>Depreciacion!V37</f>
        <v>54219.57804</v>
      </c>
      <c r="E38" s="22">
        <f t="shared" si="1"/>
        <v>949810.019</v>
      </c>
      <c r="F38" s="1"/>
      <c r="G38" s="1"/>
      <c r="H38" s="1"/>
      <c r="I38" s="1"/>
      <c r="J38" s="1"/>
      <c r="K38" s="1"/>
      <c r="L38" s="1"/>
      <c r="M38" s="1"/>
      <c r="N38" s="1"/>
      <c r="O38" s="1"/>
      <c r="P38" s="1"/>
      <c r="Q38" s="1"/>
      <c r="R38" s="1"/>
      <c r="S38" s="1"/>
      <c r="T38" s="1"/>
      <c r="U38" s="1"/>
      <c r="V38" s="1"/>
    </row>
    <row r="39" ht="27.0" customHeight="1">
      <c r="A39" s="1"/>
      <c r="B39" s="1"/>
      <c r="C39" s="29">
        <f>Depreciacion!W5</f>
        <v>46569</v>
      </c>
      <c r="D39" s="22">
        <f>Depreciacion!W37</f>
        <v>56026.89731</v>
      </c>
      <c r="E39" s="22">
        <f t="shared" si="1"/>
        <v>1005836.916</v>
      </c>
      <c r="F39" s="1"/>
      <c r="G39" s="1"/>
      <c r="H39" s="1"/>
      <c r="I39" s="1"/>
      <c r="J39" s="1"/>
      <c r="K39" s="1"/>
      <c r="L39" s="1"/>
      <c r="M39" s="1"/>
      <c r="N39" s="1"/>
      <c r="O39" s="1"/>
      <c r="P39" s="1"/>
      <c r="Q39" s="1"/>
      <c r="R39" s="1"/>
      <c r="S39" s="1"/>
      <c r="T39" s="1"/>
      <c r="U39" s="1"/>
      <c r="V39" s="1"/>
    </row>
    <row r="40" ht="27.0" customHeight="1">
      <c r="A40" s="1"/>
      <c r="B40" s="1"/>
      <c r="C40" s="29">
        <f>Depreciacion!X5</f>
        <v>46600</v>
      </c>
      <c r="D40" s="22">
        <f>Depreciacion!X37</f>
        <v>56026.89731</v>
      </c>
      <c r="E40" s="22">
        <f t="shared" si="1"/>
        <v>1061863.814</v>
      </c>
      <c r="F40" s="1"/>
      <c r="G40" s="1"/>
      <c r="H40" s="1"/>
      <c r="I40" s="1"/>
      <c r="J40" s="1"/>
      <c r="K40" s="1"/>
      <c r="L40" s="1"/>
      <c r="M40" s="1"/>
      <c r="N40" s="1"/>
      <c r="O40" s="1"/>
      <c r="P40" s="1"/>
      <c r="Q40" s="1"/>
      <c r="R40" s="1"/>
      <c r="S40" s="1"/>
      <c r="T40" s="1"/>
      <c r="U40" s="1"/>
      <c r="V40" s="1"/>
    </row>
    <row r="41" ht="27.0" customHeight="1">
      <c r="A41" s="1"/>
      <c r="B41" s="1"/>
      <c r="C41" s="29">
        <f>Depreciacion!Y5</f>
        <v>46631</v>
      </c>
      <c r="D41" s="22">
        <f>Depreciacion!Y37</f>
        <v>54219.57804</v>
      </c>
      <c r="E41" s="22">
        <f t="shared" si="1"/>
        <v>1116083.392</v>
      </c>
      <c r="F41" s="1"/>
      <c r="G41" s="1"/>
      <c r="H41" s="1"/>
      <c r="I41" s="1"/>
      <c r="J41" s="1"/>
      <c r="K41" s="1"/>
      <c r="L41" s="1"/>
      <c r="M41" s="1"/>
      <c r="N41" s="1"/>
      <c r="O41" s="1"/>
      <c r="P41" s="1"/>
      <c r="Q41" s="1"/>
      <c r="R41" s="1"/>
      <c r="S41" s="1"/>
      <c r="T41" s="1"/>
      <c r="U41" s="1"/>
      <c r="V41" s="1"/>
    </row>
    <row r="42" ht="27.0" customHeight="1">
      <c r="A42" s="1"/>
      <c r="B42" s="1"/>
      <c r="C42" s="29">
        <f>Depreciacion!Z5</f>
        <v>46661</v>
      </c>
      <c r="D42" s="22">
        <f>Depreciacion!Z37</f>
        <v>56026.89731</v>
      </c>
      <c r="E42" s="22">
        <f t="shared" si="1"/>
        <v>1172110.289</v>
      </c>
      <c r="F42" s="1"/>
      <c r="G42" s="1"/>
      <c r="H42" s="1"/>
      <c r="I42" s="1"/>
      <c r="J42" s="1"/>
      <c r="K42" s="1"/>
      <c r="L42" s="1"/>
      <c r="M42" s="1"/>
      <c r="N42" s="1"/>
      <c r="O42" s="1"/>
      <c r="P42" s="1"/>
      <c r="Q42" s="1"/>
      <c r="R42" s="1"/>
      <c r="S42" s="1"/>
      <c r="T42" s="1"/>
      <c r="U42" s="1"/>
      <c r="V42" s="1"/>
    </row>
    <row r="43" ht="27.0" customHeight="1">
      <c r="A43" s="1"/>
      <c r="B43" s="1"/>
      <c r="C43" s="29">
        <f>Depreciacion!AA5</f>
        <v>46692</v>
      </c>
      <c r="D43" s="22">
        <f>Depreciacion!AA37</f>
        <v>54219.57804</v>
      </c>
      <c r="E43" s="22">
        <f t="shared" si="1"/>
        <v>1226329.867</v>
      </c>
      <c r="F43" s="1"/>
      <c r="G43" s="1"/>
      <c r="H43" s="1"/>
      <c r="I43" s="1"/>
      <c r="J43" s="1"/>
      <c r="K43" s="1"/>
      <c r="L43" s="1"/>
      <c r="M43" s="1"/>
      <c r="N43" s="1"/>
      <c r="O43" s="1"/>
      <c r="P43" s="1"/>
      <c r="Q43" s="1"/>
      <c r="R43" s="1"/>
      <c r="S43" s="1"/>
      <c r="T43" s="1"/>
      <c r="U43" s="1"/>
      <c r="V43" s="1"/>
    </row>
    <row r="44" ht="27.0" customHeight="1">
      <c r="A44" s="1"/>
      <c r="B44" s="1"/>
      <c r="C44" s="29">
        <f>Depreciacion!AB5</f>
        <v>46722</v>
      </c>
      <c r="D44" s="22">
        <f>Depreciacion!AB37</f>
        <v>56026.89731</v>
      </c>
      <c r="E44" s="22">
        <f t="shared" si="1"/>
        <v>1282356.764</v>
      </c>
      <c r="F44" s="1"/>
      <c r="G44" s="1"/>
      <c r="H44" s="1"/>
      <c r="I44" s="1"/>
      <c r="J44" s="1"/>
      <c r="K44" s="1"/>
      <c r="L44" s="1"/>
      <c r="M44" s="1"/>
      <c r="N44" s="1"/>
      <c r="O44" s="1"/>
      <c r="P44" s="1"/>
      <c r="Q44" s="1"/>
      <c r="R44" s="1"/>
      <c r="S44" s="1"/>
      <c r="T44" s="1"/>
      <c r="U44" s="1"/>
      <c r="V44" s="1"/>
    </row>
    <row r="45" ht="27.0" customHeight="1">
      <c r="A45" s="1"/>
      <c r="B45" s="1"/>
      <c r="C45" s="29">
        <f>Depreciacion!AC5</f>
        <v>46753</v>
      </c>
      <c r="D45" s="22">
        <f>Depreciacion!AC37</f>
        <v>56026.89731</v>
      </c>
      <c r="E45" s="22">
        <f t="shared" si="1"/>
        <v>1338383.662</v>
      </c>
      <c r="F45" s="1"/>
      <c r="G45" s="1"/>
      <c r="H45" s="1"/>
      <c r="I45" s="1"/>
      <c r="J45" s="1"/>
      <c r="K45" s="1"/>
      <c r="L45" s="1"/>
      <c r="M45" s="1"/>
      <c r="N45" s="1"/>
      <c r="O45" s="1"/>
      <c r="P45" s="1"/>
      <c r="Q45" s="1"/>
      <c r="R45" s="1"/>
      <c r="S45" s="1"/>
      <c r="T45" s="1"/>
      <c r="U45" s="1"/>
      <c r="V45" s="1"/>
    </row>
    <row r="46" ht="27.0" customHeight="1">
      <c r="A46" s="1"/>
      <c r="B46" s="1"/>
      <c r="C46" s="29">
        <f>Depreciacion!AD5</f>
        <v>46784</v>
      </c>
      <c r="D46" s="22">
        <f>Depreciacion!AD37</f>
        <v>40083.49165</v>
      </c>
      <c r="E46" s="22">
        <f t="shared" si="1"/>
        <v>1378467.153</v>
      </c>
      <c r="F46" s="1"/>
      <c r="G46" s="1"/>
      <c r="H46" s="1"/>
      <c r="I46" s="1"/>
      <c r="J46" s="1"/>
      <c r="K46" s="1"/>
      <c r="L46" s="1"/>
      <c r="M46" s="1"/>
      <c r="N46" s="1"/>
      <c r="O46" s="1"/>
      <c r="P46" s="1"/>
      <c r="Q46" s="1"/>
      <c r="R46" s="1"/>
      <c r="S46" s="1"/>
      <c r="T46" s="1"/>
      <c r="U46" s="1"/>
      <c r="V46" s="1"/>
    </row>
    <row r="47" ht="27.0" customHeight="1">
      <c r="A47" s="1"/>
      <c r="B47" s="1"/>
      <c r="C47" s="29">
        <f>Depreciacion!AE5</f>
        <v>46813</v>
      </c>
      <c r="D47" s="22">
        <f>Depreciacion!AE37</f>
        <v>30547.44526</v>
      </c>
      <c r="E47" s="22">
        <f t="shared" si="1"/>
        <v>1409014.599</v>
      </c>
      <c r="F47" s="1"/>
      <c r="G47" s="1"/>
      <c r="H47" s="1"/>
      <c r="I47" s="1"/>
      <c r="J47" s="1"/>
      <c r="K47" s="1"/>
      <c r="L47" s="1"/>
      <c r="M47" s="1"/>
      <c r="N47" s="1"/>
      <c r="O47" s="1"/>
      <c r="P47" s="1"/>
      <c r="Q47" s="1"/>
      <c r="R47" s="1"/>
      <c r="S47" s="1"/>
      <c r="T47" s="1"/>
      <c r="U47" s="1"/>
      <c r="V47" s="1"/>
    </row>
    <row r="48" ht="27.0" customHeight="1">
      <c r="A48" s="1"/>
      <c r="B48" s="1"/>
      <c r="C48" s="29">
        <f>Depreciacion!AF5</f>
        <v>46844</v>
      </c>
      <c r="D48" s="22">
        <f>Depreciacion!AF37</f>
        <v>29562.0438</v>
      </c>
      <c r="E48" s="22">
        <f t="shared" si="1"/>
        <v>1438576.642</v>
      </c>
      <c r="F48" s="1"/>
      <c r="G48" s="1"/>
      <c r="H48" s="1"/>
      <c r="I48" s="1"/>
      <c r="J48" s="1"/>
      <c r="K48" s="1"/>
      <c r="L48" s="1"/>
      <c r="M48" s="1"/>
      <c r="N48" s="1"/>
      <c r="O48" s="1"/>
      <c r="P48" s="1"/>
      <c r="Q48" s="1"/>
      <c r="R48" s="1"/>
      <c r="S48" s="1"/>
      <c r="T48" s="1"/>
      <c r="U48" s="1"/>
      <c r="V48" s="1"/>
    </row>
    <row r="49" ht="27.0" customHeight="1">
      <c r="A49" s="1"/>
      <c r="B49" s="1"/>
      <c r="C49" s="29">
        <f>Depreciacion!AG5</f>
        <v>46874</v>
      </c>
      <c r="D49" s="22">
        <f>Depreciacion!AG37</f>
        <v>30547.44526</v>
      </c>
      <c r="E49" s="22">
        <f t="shared" si="1"/>
        <v>1469124.088</v>
      </c>
      <c r="F49" s="1"/>
      <c r="G49" s="1"/>
      <c r="H49" s="1"/>
      <c r="I49" s="1"/>
      <c r="J49" s="1"/>
      <c r="K49" s="1"/>
      <c r="L49" s="1"/>
      <c r="M49" s="1"/>
      <c r="N49" s="1"/>
      <c r="O49" s="1"/>
      <c r="P49" s="1"/>
      <c r="Q49" s="1"/>
      <c r="R49" s="1"/>
      <c r="S49" s="1"/>
      <c r="T49" s="1"/>
      <c r="U49" s="1"/>
      <c r="V49" s="1"/>
    </row>
    <row r="50" ht="27.0" customHeight="1">
      <c r="A50" s="1"/>
      <c r="B50" s="1"/>
      <c r="C50" s="29">
        <f>Depreciacion!AH5</f>
        <v>46905</v>
      </c>
      <c r="D50" s="22">
        <f>Depreciacion!AH37</f>
        <v>29562.0438</v>
      </c>
      <c r="E50" s="22">
        <f t="shared" si="1"/>
        <v>1498686.131</v>
      </c>
      <c r="F50" s="1"/>
      <c r="G50" s="1"/>
      <c r="H50" s="1"/>
      <c r="I50" s="1"/>
      <c r="J50" s="1"/>
      <c r="K50" s="1"/>
      <c r="L50" s="1"/>
      <c r="M50" s="1"/>
      <c r="N50" s="1"/>
      <c r="O50" s="1"/>
      <c r="P50" s="1"/>
      <c r="Q50" s="1"/>
      <c r="R50" s="1"/>
      <c r="S50" s="1"/>
      <c r="T50" s="1"/>
      <c r="U50" s="1"/>
      <c r="V50" s="1"/>
    </row>
    <row r="51" ht="27.0" customHeight="1">
      <c r="A51" s="1"/>
      <c r="B51" s="1"/>
      <c r="C51" s="29">
        <f>Depreciacion!AI5</f>
        <v>46935</v>
      </c>
      <c r="D51" s="22">
        <f>Depreciacion!AI37</f>
        <v>30547.44526</v>
      </c>
      <c r="E51" s="22">
        <f t="shared" si="1"/>
        <v>1529233.577</v>
      </c>
      <c r="F51" s="1"/>
      <c r="G51" s="1"/>
      <c r="H51" s="1"/>
      <c r="I51" s="1"/>
      <c r="J51" s="1"/>
      <c r="K51" s="1"/>
      <c r="L51" s="1"/>
      <c r="M51" s="1"/>
      <c r="N51" s="1"/>
      <c r="O51" s="1"/>
      <c r="P51" s="1"/>
      <c r="Q51" s="1"/>
      <c r="R51" s="1"/>
      <c r="S51" s="1"/>
      <c r="T51" s="1"/>
      <c r="U51" s="1"/>
      <c r="V51" s="1"/>
    </row>
    <row r="52" ht="27.0" customHeight="1">
      <c r="A52" s="1"/>
      <c r="B52" s="1"/>
      <c r="C52" s="29">
        <f>Depreciacion!AJ5</f>
        <v>46966</v>
      </c>
      <c r="D52" s="22">
        <f>Depreciacion!AJ37</f>
        <v>30547.44526</v>
      </c>
      <c r="E52" s="22">
        <f t="shared" si="1"/>
        <v>1559781.022</v>
      </c>
      <c r="F52" s="1"/>
      <c r="G52" s="1"/>
      <c r="H52" s="1"/>
      <c r="I52" s="1"/>
      <c r="J52" s="1"/>
      <c r="K52" s="1"/>
      <c r="L52" s="1"/>
      <c r="M52" s="1"/>
      <c r="N52" s="1"/>
      <c r="O52" s="1"/>
      <c r="P52" s="1"/>
      <c r="Q52" s="1"/>
      <c r="R52" s="1"/>
      <c r="S52" s="1"/>
      <c r="T52" s="1"/>
      <c r="U52" s="1"/>
      <c r="V52" s="1"/>
    </row>
    <row r="53" ht="27.0" customHeight="1">
      <c r="A53" s="1"/>
      <c r="B53" s="1"/>
      <c r="C53" s="29">
        <f>Depreciacion!AK5</f>
        <v>46997</v>
      </c>
      <c r="D53" s="22">
        <f>Depreciacion!AK37</f>
        <v>29562.0438</v>
      </c>
      <c r="E53" s="22">
        <f t="shared" si="1"/>
        <v>1589343.066</v>
      </c>
      <c r="F53" s="1"/>
      <c r="G53" s="1"/>
      <c r="H53" s="1"/>
      <c r="I53" s="1"/>
      <c r="J53" s="1"/>
      <c r="K53" s="1"/>
      <c r="L53" s="1"/>
      <c r="M53" s="1"/>
      <c r="N53" s="1"/>
      <c r="O53" s="1"/>
      <c r="P53" s="1"/>
      <c r="Q53" s="1"/>
      <c r="R53" s="1"/>
      <c r="S53" s="1"/>
      <c r="T53" s="1"/>
      <c r="U53" s="1"/>
      <c r="V53" s="1"/>
    </row>
    <row r="54" ht="27.0" customHeight="1">
      <c r="A54" s="1"/>
      <c r="B54" s="1"/>
      <c r="C54" s="29">
        <f>Depreciacion!AL5</f>
        <v>47027</v>
      </c>
      <c r="D54" s="22">
        <f>Depreciacion!AL37</f>
        <v>30547.44526</v>
      </c>
      <c r="E54" s="22">
        <f t="shared" si="1"/>
        <v>1619890.511</v>
      </c>
      <c r="F54" s="1"/>
      <c r="G54" s="1"/>
      <c r="H54" s="1"/>
      <c r="I54" s="1"/>
      <c r="J54" s="1"/>
      <c r="K54" s="1"/>
      <c r="L54" s="1"/>
      <c r="M54" s="1"/>
      <c r="N54" s="1"/>
      <c r="O54" s="1"/>
      <c r="P54" s="1"/>
      <c r="Q54" s="1"/>
      <c r="R54" s="1"/>
      <c r="S54" s="1"/>
      <c r="T54" s="1"/>
      <c r="U54" s="1"/>
      <c r="V54" s="1"/>
    </row>
    <row r="55" ht="27.0" customHeight="1">
      <c r="A55" s="1"/>
      <c r="B55" s="1"/>
      <c r="C55" s="29">
        <f>Depreciacion!AM5</f>
        <v>47058</v>
      </c>
      <c r="D55" s="22">
        <f>Depreciacion!AM37</f>
        <v>29562.0438</v>
      </c>
      <c r="E55" s="22">
        <f t="shared" si="1"/>
        <v>1649452.555</v>
      </c>
      <c r="F55" s="1"/>
      <c r="G55" s="1"/>
      <c r="H55" s="1"/>
      <c r="I55" s="1"/>
      <c r="J55" s="1"/>
      <c r="K55" s="1"/>
      <c r="L55" s="1"/>
      <c r="M55" s="1"/>
      <c r="N55" s="1"/>
      <c r="O55" s="1"/>
      <c r="P55" s="1"/>
      <c r="Q55" s="1"/>
      <c r="R55" s="1"/>
      <c r="S55" s="1"/>
      <c r="T55" s="1"/>
      <c r="U55" s="1"/>
      <c r="V55" s="1"/>
    </row>
    <row r="56" ht="27.0" customHeight="1">
      <c r="A56" s="1"/>
      <c r="B56" s="1"/>
      <c r="C56" s="29">
        <f>Depreciacion!AN5</f>
        <v>47088</v>
      </c>
      <c r="D56" s="22">
        <f>Depreciacion!AN37</f>
        <v>30547.44526</v>
      </c>
      <c r="E56" s="22">
        <f t="shared" si="1"/>
        <v>1680000</v>
      </c>
      <c r="F56" s="1"/>
      <c r="G56" s="1"/>
      <c r="H56" s="1"/>
      <c r="I56" s="1"/>
      <c r="J56" s="1"/>
      <c r="K56" s="1"/>
      <c r="L56" s="1"/>
      <c r="M56" s="1"/>
      <c r="N56" s="1"/>
      <c r="O56" s="1"/>
      <c r="P56" s="1"/>
      <c r="Q56" s="1"/>
      <c r="R56" s="1"/>
      <c r="S56" s="1"/>
      <c r="T56" s="1"/>
      <c r="U56" s="1"/>
      <c r="V56" s="1"/>
    </row>
    <row r="57" ht="27.0" customHeight="1">
      <c r="A57" s="1"/>
      <c r="B57" s="1"/>
      <c r="C57" s="29">
        <f>Depreciacion!AO5</f>
        <v>47119</v>
      </c>
      <c r="D57" s="22">
        <f>Depreciacion!AO37</f>
        <v>0</v>
      </c>
      <c r="E57" s="22">
        <f t="shared" si="1"/>
        <v>1680000</v>
      </c>
      <c r="F57" s="1"/>
      <c r="G57" s="1"/>
      <c r="H57" s="1"/>
      <c r="I57" s="1"/>
      <c r="J57" s="1"/>
      <c r="K57" s="1"/>
      <c r="L57" s="1"/>
      <c r="M57" s="1"/>
      <c r="N57" s="1"/>
      <c r="O57" s="1"/>
      <c r="P57" s="1"/>
      <c r="Q57" s="1"/>
      <c r="R57" s="1"/>
      <c r="S57" s="1"/>
      <c r="T57" s="1"/>
      <c r="U57" s="1"/>
      <c r="V57" s="1"/>
    </row>
    <row r="58" ht="27.0" customHeight="1">
      <c r="A58" s="1"/>
      <c r="B58" s="1"/>
      <c r="C58" s="29">
        <f>Depreciacion!AP5</f>
        <v>47150</v>
      </c>
      <c r="D58" s="22">
        <f>Depreciacion!AP37</f>
        <v>0</v>
      </c>
      <c r="E58" s="22">
        <f t="shared" si="1"/>
        <v>1680000</v>
      </c>
      <c r="F58" s="1"/>
      <c r="G58" s="1"/>
      <c r="H58" s="1"/>
      <c r="I58" s="1"/>
      <c r="J58" s="1"/>
      <c r="K58" s="1"/>
      <c r="L58" s="1"/>
      <c r="M58" s="1"/>
      <c r="N58" s="1"/>
      <c r="O58" s="1"/>
      <c r="P58" s="1"/>
      <c r="Q58" s="1"/>
      <c r="R58" s="1"/>
      <c r="S58" s="1"/>
      <c r="T58" s="1"/>
      <c r="U58" s="1"/>
      <c r="V58" s="1"/>
    </row>
    <row r="59" ht="27.0" customHeight="1">
      <c r="A59" s="1"/>
      <c r="B59" s="1"/>
      <c r="C59" s="29">
        <f>Depreciacion!AQ5</f>
        <v>47178</v>
      </c>
      <c r="D59" s="22">
        <f>Depreciacion!AQ37</f>
        <v>0</v>
      </c>
      <c r="E59" s="22">
        <f t="shared" si="1"/>
        <v>1680000</v>
      </c>
      <c r="F59" s="1"/>
      <c r="G59" s="1"/>
      <c r="H59" s="1"/>
      <c r="I59" s="1"/>
      <c r="J59" s="1"/>
      <c r="K59" s="1"/>
      <c r="L59" s="1"/>
      <c r="M59" s="1"/>
      <c r="N59" s="1"/>
      <c r="O59" s="1"/>
      <c r="P59" s="1"/>
      <c r="Q59" s="1"/>
      <c r="R59" s="1"/>
      <c r="S59" s="1"/>
      <c r="T59" s="1"/>
      <c r="U59" s="1"/>
      <c r="V59" s="1"/>
    </row>
    <row r="60" ht="27.0" customHeight="1">
      <c r="A60" s="1"/>
      <c r="B60" s="1"/>
      <c r="C60" s="29">
        <f>Depreciacion!AR5</f>
        <v>47209</v>
      </c>
      <c r="D60" s="22">
        <f>Depreciacion!AR37</f>
        <v>0</v>
      </c>
      <c r="E60" s="22">
        <f t="shared" si="1"/>
        <v>1680000</v>
      </c>
      <c r="F60" s="1"/>
      <c r="G60" s="1"/>
      <c r="H60" s="1"/>
      <c r="I60" s="1"/>
      <c r="J60" s="1"/>
      <c r="K60" s="1"/>
      <c r="L60" s="1"/>
      <c r="M60" s="1"/>
      <c r="N60" s="1"/>
      <c r="O60" s="1"/>
      <c r="P60" s="1"/>
      <c r="Q60" s="1"/>
      <c r="R60" s="1"/>
      <c r="S60" s="1"/>
      <c r="T60" s="1"/>
      <c r="U60" s="1"/>
      <c r="V60" s="1"/>
    </row>
    <row r="61" ht="27.0" customHeight="1">
      <c r="A61" s="1"/>
      <c r="B61" s="1"/>
      <c r="C61" s="29">
        <f>Depreciacion!AS5</f>
        <v>47239</v>
      </c>
      <c r="D61" s="22">
        <f>Depreciacion!AS37</f>
        <v>0</v>
      </c>
      <c r="E61" s="22">
        <f t="shared" si="1"/>
        <v>1680000</v>
      </c>
      <c r="F61" s="1"/>
      <c r="G61" s="1"/>
      <c r="H61" s="1"/>
      <c r="I61" s="1"/>
      <c r="J61" s="1"/>
      <c r="K61" s="1"/>
      <c r="L61" s="1"/>
      <c r="M61" s="1"/>
      <c r="N61" s="1"/>
      <c r="O61" s="1"/>
      <c r="P61" s="1"/>
      <c r="Q61" s="1"/>
      <c r="R61" s="1"/>
      <c r="S61" s="1"/>
      <c r="T61" s="1"/>
      <c r="U61" s="1"/>
      <c r="V61" s="1"/>
    </row>
    <row r="62" ht="27.0" customHeight="1">
      <c r="A62" s="1"/>
      <c r="B62" s="1"/>
      <c r="C62" s="29">
        <f>Depreciacion!AT5</f>
        <v>47270</v>
      </c>
      <c r="D62" s="22">
        <f>Depreciacion!AT37</f>
        <v>0</v>
      </c>
      <c r="E62" s="22">
        <f t="shared" si="1"/>
        <v>1680000</v>
      </c>
      <c r="F62" s="1"/>
      <c r="G62" s="1"/>
      <c r="H62" s="1"/>
      <c r="I62" s="1"/>
      <c r="J62" s="1"/>
      <c r="K62" s="1"/>
      <c r="L62" s="1"/>
      <c r="M62" s="1"/>
      <c r="N62" s="1"/>
      <c r="O62" s="1"/>
      <c r="P62" s="1"/>
      <c r="Q62" s="1"/>
      <c r="R62" s="1"/>
      <c r="S62" s="1"/>
      <c r="T62" s="1"/>
      <c r="U62" s="1"/>
      <c r="V62" s="1"/>
    </row>
    <row r="63" ht="27.0" customHeight="1">
      <c r="A63" s="1"/>
      <c r="B63" s="1"/>
      <c r="C63" s="29">
        <f>Depreciacion!AU5</f>
        <v>47300</v>
      </c>
      <c r="D63" s="22">
        <f>Depreciacion!AU37</f>
        <v>0</v>
      </c>
      <c r="E63" s="22">
        <f t="shared" si="1"/>
        <v>1680000</v>
      </c>
      <c r="F63" s="1"/>
      <c r="G63" s="1"/>
      <c r="H63" s="1"/>
      <c r="I63" s="1"/>
      <c r="J63" s="1"/>
      <c r="K63" s="1"/>
      <c r="L63" s="1"/>
      <c r="M63" s="1"/>
      <c r="N63" s="1"/>
      <c r="O63" s="1"/>
      <c r="P63" s="1"/>
      <c r="Q63" s="1"/>
      <c r="R63" s="1"/>
      <c r="S63" s="1"/>
      <c r="T63" s="1"/>
      <c r="U63" s="1"/>
      <c r="V63" s="1"/>
    </row>
    <row r="64" ht="27.0" customHeight="1">
      <c r="A64" s="1"/>
      <c r="B64" s="1"/>
      <c r="C64" s="29">
        <f>Depreciacion!AV5</f>
        <v>47331</v>
      </c>
      <c r="D64" s="22">
        <f>Depreciacion!AV37</f>
        <v>0</v>
      </c>
      <c r="E64" s="22">
        <f t="shared" si="1"/>
        <v>1680000</v>
      </c>
      <c r="F64" s="1"/>
      <c r="G64" s="1"/>
      <c r="H64" s="1"/>
      <c r="I64" s="1"/>
      <c r="J64" s="1"/>
      <c r="K64" s="1"/>
      <c r="L64" s="1"/>
      <c r="M64" s="1"/>
      <c r="N64" s="1"/>
      <c r="O64" s="1"/>
      <c r="P64" s="1"/>
      <c r="Q64" s="1"/>
      <c r="R64" s="1"/>
      <c r="S64" s="1"/>
      <c r="T64" s="1"/>
      <c r="U64" s="1"/>
      <c r="V64" s="1"/>
    </row>
    <row r="65" ht="27.0" customHeight="1">
      <c r="A65" s="1"/>
      <c r="B65" s="1"/>
      <c r="C65" s="29">
        <f>Depreciacion!AW5</f>
        <v>47362</v>
      </c>
      <c r="D65" s="22">
        <f>Depreciacion!AW37</f>
        <v>0</v>
      </c>
      <c r="E65" s="22">
        <f t="shared" si="1"/>
        <v>1680000</v>
      </c>
      <c r="F65" s="1"/>
      <c r="G65" s="1"/>
      <c r="H65" s="1"/>
      <c r="I65" s="1"/>
      <c r="J65" s="1"/>
      <c r="K65" s="1"/>
      <c r="L65" s="1"/>
      <c r="M65" s="1"/>
      <c r="N65" s="1"/>
      <c r="O65" s="1"/>
      <c r="P65" s="1"/>
      <c r="Q65" s="1"/>
      <c r="R65" s="1"/>
      <c r="S65" s="1"/>
      <c r="T65" s="1"/>
      <c r="U65" s="1"/>
      <c r="V65" s="1"/>
    </row>
    <row r="66" ht="27.0" customHeight="1">
      <c r="A66" s="1"/>
      <c r="B66" s="1"/>
      <c r="C66" s="29">
        <f>Depreciacion!AX5</f>
        <v>47392</v>
      </c>
      <c r="D66" s="22">
        <f>Depreciacion!AX37</f>
        <v>0</v>
      </c>
      <c r="E66" s="22">
        <f t="shared" si="1"/>
        <v>1680000</v>
      </c>
      <c r="F66" s="1"/>
      <c r="G66" s="1"/>
      <c r="H66" s="1"/>
      <c r="I66" s="1"/>
      <c r="J66" s="1"/>
      <c r="K66" s="1"/>
      <c r="L66" s="1"/>
      <c r="M66" s="1"/>
      <c r="N66" s="1"/>
      <c r="O66" s="1"/>
      <c r="P66" s="1"/>
      <c r="Q66" s="1"/>
      <c r="R66" s="1"/>
      <c r="S66" s="1"/>
      <c r="T66" s="1"/>
      <c r="U66" s="1"/>
      <c r="V66" s="1"/>
    </row>
    <row r="67" ht="27.0" customHeight="1">
      <c r="A67" s="1"/>
      <c r="B67" s="1"/>
      <c r="C67" s="29">
        <f>Depreciacion!AY5</f>
        <v>47423</v>
      </c>
      <c r="D67" s="22">
        <f>Depreciacion!AY37</f>
        <v>0</v>
      </c>
      <c r="E67" s="22">
        <f t="shared" si="1"/>
        <v>1680000</v>
      </c>
      <c r="F67" s="1"/>
      <c r="G67" s="1"/>
      <c r="H67" s="1"/>
      <c r="I67" s="1"/>
      <c r="J67" s="1"/>
      <c r="K67" s="1"/>
      <c r="L67" s="1"/>
      <c r="M67" s="1"/>
      <c r="N67" s="1"/>
      <c r="O67" s="1"/>
      <c r="P67" s="1"/>
      <c r="Q67" s="1"/>
      <c r="R67" s="1"/>
      <c r="S67" s="1"/>
      <c r="T67" s="1"/>
      <c r="U67" s="1"/>
      <c r="V67" s="1"/>
    </row>
    <row r="68" ht="27.0" customHeight="1">
      <c r="A68" s="1"/>
      <c r="B68" s="1"/>
      <c r="C68" s="29">
        <f>Depreciacion!AZ5</f>
        <v>47453</v>
      </c>
      <c r="D68" s="22">
        <f>Depreciacion!AZ37</f>
        <v>0</v>
      </c>
      <c r="E68" s="22">
        <f t="shared" si="1"/>
        <v>1680000</v>
      </c>
      <c r="F68" s="1"/>
      <c r="G68" s="1"/>
      <c r="H68" s="1"/>
      <c r="I68" s="1"/>
      <c r="J68" s="1"/>
      <c r="K68" s="1"/>
      <c r="L68" s="1"/>
      <c r="M68" s="1"/>
      <c r="N68" s="1"/>
      <c r="O68" s="1"/>
      <c r="P68" s="1"/>
      <c r="Q68" s="1"/>
      <c r="R68" s="1"/>
      <c r="S68" s="1"/>
      <c r="T68" s="1"/>
      <c r="U68" s="1"/>
      <c r="V68" s="1"/>
    </row>
    <row r="69" ht="27.0" customHeight="1">
      <c r="A69" s="1"/>
      <c r="B69" s="1"/>
      <c r="C69" s="29">
        <f>Depreciacion!BA5</f>
        <v>47484</v>
      </c>
      <c r="D69" s="22">
        <f>Depreciacion!BA37</f>
        <v>0</v>
      </c>
      <c r="E69" s="22">
        <f t="shared" si="1"/>
        <v>1680000</v>
      </c>
      <c r="F69" s="1"/>
      <c r="G69" s="1"/>
      <c r="H69" s="1"/>
      <c r="I69" s="1"/>
      <c r="J69" s="1"/>
      <c r="K69" s="1"/>
      <c r="L69" s="1"/>
      <c r="M69" s="1"/>
      <c r="N69" s="1"/>
      <c r="O69" s="1"/>
      <c r="P69" s="1"/>
      <c r="Q69" s="1"/>
      <c r="R69" s="1"/>
      <c r="S69" s="1"/>
      <c r="T69" s="1"/>
      <c r="U69" s="1"/>
      <c r="V69" s="1"/>
    </row>
    <row r="70" ht="27.0" customHeight="1">
      <c r="A70" s="1"/>
      <c r="B70" s="1"/>
      <c r="C70" s="29">
        <f>Depreciacion!BB5</f>
        <v>47515</v>
      </c>
      <c r="D70" s="22">
        <f>Depreciacion!BB37</f>
        <v>0</v>
      </c>
      <c r="E70" s="22">
        <f t="shared" si="1"/>
        <v>1680000</v>
      </c>
      <c r="F70" s="1"/>
      <c r="G70" s="1"/>
      <c r="H70" s="1"/>
      <c r="I70" s="1"/>
      <c r="J70" s="1"/>
      <c r="K70" s="1"/>
      <c r="L70" s="1"/>
      <c r="M70" s="1"/>
      <c r="N70" s="1"/>
      <c r="O70" s="1"/>
      <c r="P70" s="1"/>
      <c r="Q70" s="1"/>
      <c r="R70" s="1"/>
      <c r="S70" s="1"/>
      <c r="T70" s="1"/>
      <c r="U70" s="1"/>
      <c r="V70" s="1"/>
    </row>
    <row r="71" ht="27.0" customHeight="1">
      <c r="A71" s="1"/>
      <c r="B71" s="1"/>
      <c r="C71" s="29">
        <f>Depreciacion!BC5</f>
        <v>47543</v>
      </c>
      <c r="D71" s="22">
        <f>Depreciacion!BC37</f>
        <v>0</v>
      </c>
      <c r="E71" s="22">
        <f t="shared" si="1"/>
        <v>1680000</v>
      </c>
      <c r="F71" s="1"/>
      <c r="G71" s="1"/>
      <c r="H71" s="1"/>
      <c r="I71" s="1"/>
      <c r="J71" s="1"/>
      <c r="K71" s="1"/>
      <c r="L71" s="1"/>
      <c r="M71" s="1"/>
      <c r="N71" s="1"/>
      <c r="O71" s="1"/>
      <c r="P71" s="1"/>
      <c r="Q71" s="1"/>
      <c r="R71" s="1"/>
      <c r="S71" s="1"/>
      <c r="T71" s="1"/>
      <c r="U71" s="1"/>
      <c r="V71" s="1"/>
    </row>
    <row r="72" ht="27.0" customHeight="1">
      <c r="A72" s="1"/>
      <c r="B72" s="1"/>
      <c r="C72" s="29">
        <f>Depreciacion!BD5</f>
        <v>47574</v>
      </c>
      <c r="D72" s="22">
        <f>Depreciacion!BD37</f>
        <v>0</v>
      </c>
      <c r="E72" s="22">
        <f t="shared" si="1"/>
        <v>1680000</v>
      </c>
      <c r="F72" s="1"/>
      <c r="G72" s="1"/>
      <c r="H72" s="1"/>
      <c r="I72" s="1"/>
      <c r="J72" s="1"/>
      <c r="K72" s="1"/>
      <c r="L72" s="1"/>
      <c r="M72" s="1"/>
      <c r="N72" s="1"/>
      <c r="O72" s="1"/>
      <c r="P72" s="1"/>
      <c r="Q72" s="1"/>
      <c r="R72" s="1"/>
      <c r="S72" s="1"/>
      <c r="T72" s="1"/>
      <c r="U72" s="1"/>
      <c r="V72" s="1"/>
    </row>
    <row r="73" ht="27.0" customHeight="1">
      <c r="A73" s="1"/>
      <c r="B73" s="1"/>
      <c r="C73" s="29">
        <f>Depreciacion!BE5</f>
        <v>47604</v>
      </c>
      <c r="D73" s="22">
        <f>Depreciacion!BE37</f>
        <v>0</v>
      </c>
      <c r="E73" s="22">
        <f t="shared" si="1"/>
        <v>1680000</v>
      </c>
      <c r="F73" s="1"/>
      <c r="G73" s="1"/>
      <c r="H73" s="1"/>
      <c r="I73" s="1"/>
      <c r="J73" s="1"/>
      <c r="K73" s="1"/>
      <c r="L73" s="1"/>
      <c r="M73" s="1"/>
      <c r="N73" s="1"/>
      <c r="O73" s="1"/>
      <c r="P73" s="1"/>
      <c r="Q73" s="1"/>
      <c r="R73" s="1"/>
      <c r="S73" s="1"/>
      <c r="T73" s="1"/>
      <c r="U73" s="1"/>
      <c r="V73" s="1"/>
    </row>
    <row r="74" ht="27.0" customHeight="1">
      <c r="A74" s="1"/>
      <c r="B74" s="1"/>
      <c r="C74" s="29">
        <f>Depreciacion!BF5</f>
        <v>47635</v>
      </c>
      <c r="D74" s="22">
        <f>Depreciacion!BF37</f>
        <v>0</v>
      </c>
      <c r="E74" s="22">
        <f t="shared" si="1"/>
        <v>1680000</v>
      </c>
      <c r="F74" s="1"/>
      <c r="G74" s="1"/>
      <c r="H74" s="1"/>
      <c r="I74" s="1"/>
      <c r="J74" s="1"/>
      <c r="K74" s="1"/>
      <c r="L74" s="1"/>
      <c r="M74" s="1"/>
      <c r="N74" s="1"/>
      <c r="O74" s="1"/>
      <c r="P74" s="1"/>
      <c r="Q74" s="1"/>
      <c r="R74" s="1"/>
      <c r="S74" s="1"/>
      <c r="T74" s="1"/>
      <c r="U74" s="1"/>
      <c r="V74" s="1"/>
    </row>
    <row r="75" ht="27.0" customHeight="1">
      <c r="A75" s="1"/>
      <c r="B75" s="1"/>
      <c r="C75" s="29">
        <f>Depreciacion!BG5</f>
        <v>47665</v>
      </c>
      <c r="D75" s="22">
        <f>Depreciacion!BG37</f>
        <v>0</v>
      </c>
      <c r="E75" s="22">
        <f t="shared" si="1"/>
        <v>1680000</v>
      </c>
      <c r="F75" s="1"/>
      <c r="G75" s="1"/>
      <c r="H75" s="1"/>
      <c r="I75" s="1"/>
      <c r="J75" s="1"/>
      <c r="K75" s="1"/>
      <c r="L75" s="1"/>
      <c r="M75" s="1"/>
      <c r="N75" s="1"/>
      <c r="O75" s="1"/>
      <c r="P75" s="1"/>
      <c r="Q75" s="1"/>
      <c r="R75" s="1"/>
      <c r="S75" s="1"/>
      <c r="T75" s="1"/>
      <c r="U75" s="1"/>
      <c r="V75" s="1"/>
    </row>
    <row r="76" ht="27.0" customHeight="1">
      <c r="A76" s="1"/>
      <c r="B76" s="1"/>
      <c r="C76" s="29">
        <f>Depreciacion!BH5</f>
        <v>47696</v>
      </c>
      <c r="D76" s="22">
        <f>Depreciacion!BH37</f>
        <v>0</v>
      </c>
      <c r="E76" s="22">
        <f t="shared" si="1"/>
        <v>1680000</v>
      </c>
      <c r="F76" s="1"/>
      <c r="G76" s="1"/>
      <c r="H76" s="1"/>
      <c r="I76" s="1"/>
      <c r="J76" s="1"/>
      <c r="K76" s="1"/>
      <c r="L76" s="1"/>
      <c r="M76" s="1"/>
      <c r="N76" s="1"/>
      <c r="O76" s="1"/>
      <c r="P76" s="1"/>
      <c r="Q76" s="1"/>
      <c r="R76" s="1"/>
      <c r="S76" s="1"/>
      <c r="T76" s="1"/>
      <c r="U76" s="1"/>
      <c r="V76" s="1"/>
    </row>
    <row r="77" ht="27.0" customHeight="1">
      <c r="A77" s="1"/>
      <c r="B77" s="1"/>
      <c r="C77" s="29">
        <f>Depreciacion!BI5</f>
        <v>47727</v>
      </c>
      <c r="D77" s="22">
        <f>Depreciacion!BI37</f>
        <v>0</v>
      </c>
      <c r="E77" s="22">
        <f t="shared" si="1"/>
        <v>1680000</v>
      </c>
      <c r="F77" s="1"/>
      <c r="G77" s="1"/>
      <c r="H77" s="1"/>
      <c r="I77" s="1"/>
      <c r="J77" s="1"/>
      <c r="K77" s="1"/>
      <c r="L77" s="1"/>
      <c r="M77" s="1"/>
      <c r="N77" s="1"/>
      <c r="O77" s="1"/>
      <c r="P77" s="1"/>
      <c r="Q77" s="1"/>
      <c r="R77" s="1"/>
      <c r="S77" s="1"/>
      <c r="T77" s="1"/>
      <c r="U77" s="1"/>
      <c r="V77" s="1"/>
    </row>
    <row r="78" ht="27.0" customHeight="1">
      <c r="A78" s="1"/>
      <c r="B78" s="1"/>
      <c r="C78" s="29">
        <f>Depreciacion!BJ5</f>
        <v>47757</v>
      </c>
      <c r="D78" s="22">
        <f>Depreciacion!BJ37</f>
        <v>0</v>
      </c>
      <c r="E78" s="22">
        <f t="shared" si="1"/>
        <v>1680000</v>
      </c>
      <c r="F78" s="1"/>
      <c r="G78" s="1"/>
      <c r="H78" s="1"/>
      <c r="I78" s="1"/>
      <c r="J78" s="1"/>
      <c r="K78" s="1"/>
      <c r="L78" s="1"/>
      <c r="M78" s="1"/>
      <c r="N78" s="1"/>
      <c r="O78" s="1"/>
      <c r="P78" s="1"/>
      <c r="Q78" s="1"/>
      <c r="R78" s="1"/>
      <c r="S78" s="1"/>
      <c r="T78" s="1"/>
      <c r="U78" s="1"/>
      <c r="V78" s="1"/>
    </row>
    <row r="79" ht="27.0" customHeight="1">
      <c r="A79" s="1"/>
      <c r="B79" s="1"/>
      <c r="C79" s="29">
        <f>Depreciacion!BK5</f>
        <v>47788</v>
      </c>
      <c r="D79" s="22">
        <f>Depreciacion!BK37</f>
        <v>0</v>
      </c>
      <c r="E79" s="22">
        <f t="shared" si="1"/>
        <v>1680000</v>
      </c>
      <c r="F79" s="1"/>
      <c r="G79" s="1"/>
      <c r="H79" s="1"/>
      <c r="I79" s="1"/>
      <c r="J79" s="1"/>
      <c r="K79" s="1"/>
      <c r="L79" s="1"/>
      <c r="M79" s="1"/>
      <c r="N79" s="1"/>
      <c r="O79" s="1"/>
      <c r="P79" s="1"/>
      <c r="Q79" s="1"/>
      <c r="R79" s="1"/>
      <c r="S79" s="1"/>
      <c r="T79" s="1"/>
      <c r="U79" s="1"/>
      <c r="V79" s="1"/>
    </row>
    <row r="80" ht="27.0" customHeight="1">
      <c r="A80" s="1"/>
      <c r="B80" s="1"/>
      <c r="C80" s="29">
        <f>Depreciacion!BL5</f>
        <v>47818</v>
      </c>
      <c r="D80" s="22">
        <f>Depreciacion!BL37</f>
        <v>0</v>
      </c>
      <c r="E80" s="22">
        <f t="shared" si="1"/>
        <v>1680000</v>
      </c>
      <c r="F80" s="1"/>
      <c r="G80" s="1"/>
      <c r="H80" s="1"/>
      <c r="I80" s="1"/>
      <c r="J80" s="1"/>
      <c r="K80" s="1"/>
      <c r="L80" s="1"/>
      <c r="M80" s="1"/>
      <c r="N80" s="1"/>
      <c r="O80" s="1"/>
      <c r="P80" s="1"/>
      <c r="Q80" s="1"/>
      <c r="R80" s="1"/>
      <c r="S80" s="1"/>
      <c r="T80" s="1"/>
      <c r="U80" s="1"/>
      <c r="V80" s="1"/>
    </row>
    <row r="81" ht="27.0" customHeight="1">
      <c r="A81" s="1"/>
      <c r="B81" s="1"/>
      <c r="C81" s="1"/>
      <c r="D81" s="1"/>
      <c r="E81" s="1"/>
      <c r="F81" s="1"/>
      <c r="G81" s="1"/>
      <c r="H81" s="1"/>
      <c r="I81" s="1"/>
      <c r="J81" s="1"/>
      <c r="K81" s="1"/>
      <c r="L81" s="1"/>
      <c r="M81" s="1"/>
      <c r="N81" s="1"/>
      <c r="O81" s="1"/>
      <c r="P81" s="1"/>
      <c r="Q81" s="1"/>
      <c r="R81" s="1"/>
      <c r="S81" s="1"/>
      <c r="T81" s="1"/>
      <c r="U81" s="1"/>
      <c r="V81" s="1"/>
    </row>
    <row r="82" ht="27.0" customHeight="1">
      <c r="A82" s="1"/>
      <c r="B82" s="1"/>
      <c r="C82" s="1"/>
      <c r="D82" s="1"/>
      <c r="E82" s="1"/>
      <c r="F82" s="1"/>
      <c r="G82" s="1"/>
      <c r="H82" s="1"/>
      <c r="I82" s="1"/>
      <c r="J82" s="1"/>
      <c r="K82" s="1"/>
      <c r="L82" s="1"/>
      <c r="M82" s="1"/>
      <c r="N82" s="1"/>
      <c r="O82" s="1"/>
      <c r="P82" s="1"/>
      <c r="Q82" s="1"/>
      <c r="R82" s="1"/>
      <c r="S82" s="1"/>
      <c r="T82" s="1"/>
      <c r="U82" s="1"/>
      <c r="V82" s="1"/>
    </row>
    <row r="83" ht="27.0" customHeight="1">
      <c r="A83" s="1"/>
      <c r="B83" s="1"/>
      <c r="C83" s="1"/>
      <c r="D83" s="1"/>
      <c r="E83" s="1"/>
      <c r="F83" s="1"/>
      <c r="G83" s="1"/>
      <c r="H83" s="1"/>
      <c r="I83" s="1"/>
      <c r="J83" s="1"/>
      <c r="K83" s="1"/>
      <c r="L83" s="1"/>
      <c r="M83" s="1"/>
      <c r="N83" s="1"/>
      <c r="O83" s="1"/>
      <c r="P83" s="1"/>
      <c r="Q83" s="1"/>
      <c r="R83" s="1"/>
      <c r="S83" s="1"/>
      <c r="T83" s="1"/>
      <c r="U83" s="1"/>
      <c r="V83" s="1"/>
    </row>
    <row r="84" ht="27.0" customHeight="1">
      <c r="A84" s="1"/>
      <c r="B84" s="1"/>
      <c r="C84" s="1"/>
      <c r="D84" s="1"/>
      <c r="E84" s="1"/>
      <c r="F84" s="1"/>
      <c r="G84" s="1"/>
      <c r="H84" s="1"/>
      <c r="I84" s="1"/>
      <c r="J84" s="1"/>
      <c r="K84" s="1"/>
      <c r="L84" s="1"/>
      <c r="M84" s="1"/>
      <c r="N84" s="1"/>
      <c r="O84" s="1"/>
      <c r="P84" s="1"/>
      <c r="Q84" s="1"/>
      <c r="R84" s="1"/>
      <c r="S84" s="1"/>
      <c r="T84" s="1"/>
      <c r="U84" s="1"/>
      <c r="V84" s="1"/>
    </row>
    <row r="85" ht="27.0" customHeight="1">
      <c r="A85" s="1"/>
      <c r="B85" s="1"/>
      <c r="C85" s="1"/>
      <c r="D85" s="1"/>
      <c r="E85" s="1"/>
      <c r="F85" s="1"/>
      <c r="G85" s="1"/>
      <c r="H85" s="1"/>
      <c r="I85" s="1"/>
      <c r="J85" s="1"/>
      <c r="K85" s="1"/>
      <c r="L85" s="1"/>
      <c r="M85" s="1"/>
      <c r="N85" s="1"/>
      <c r="O85" s="1"/>
      <c r="P85" s="1"/>
      <c r="Q85" s="1"/>
      <c r="R85" s="1"/>
      <c r="S85" s="1"/>
      <c r="T85" s="1"/>
      <c r="U85" s="1"/>
      <c r="V85" s="1"/>
    </row>
    <row r="86" ht="27.0" customHeight="1">
      <c r="A86" s="1"/>
      <c r="B86" s="1"/>
      <c r="C86" s="1"/>
      <c r="D86" s="1"/>
      <c r="E86" s="1"/>
      <c r="F86" s="1"/>
      <c r="G86" s="1"/>
      <c r="H86" s="1"/>
      <c r="I86" s="1"/>
      <c r="J86" s="1"/>
      <c r="K86" s="1"/>
      <c r="L86" s="1"/>
      <c r="M86" s="1"/>
      <c r="N86" s="1"/>
      <c r="O86" s="1"/>
      <c r="P86" s="1"/>
      <c r="Q86" s="1"/>
      <c r="R86" s="1"/>
      <c r="S86" s="1"/>
      <c r="T86" s="1"/>
      <c r="U86" s="1"/>
      <c r="V86" s="1"/>
    </row>
    <row r="87" ht="27.0" customHeight="1">
      <c r="A87" s="1"/>
      <c r="B87" s="1"/>
      <c r="C87" s="1"/>
      <c r="D87" s="1"/>
      <c r="E87" s="1"/>
      <c r="F87" s="1"/>
      <c r="G87" s="1"/>
      <c r="H87" s="1"/>
      <c r="I87" s="1"/>
      <c r="J87" s="1"/>
      <c r="K87" s="1"/>
      <c r="L87" s="1"/>
      <c r="M87" s="1"/>
      <c r="N87" s="1"/>
      <c r="O87" s="1"/>
      <c r="P87" s="1"/>
      <c r="Q87" s="1"/>
      <c r="R87" s="1"/>
      <c r="S87" s="1"/>
      <c r="T87" s="1"/>
      <c r="U87" s="1"/>
      <c r="V87" s="1"/>
    </row>
    <row r="88" ht="27.0" customHeight="1">
      <c r="A88" s="1"/>
      <c r="B88" s="1"/>
      <c r="C88" s="1"/>
      <c r="D88" s="1"/>
      <c r="E88" s="1"/>
      <c r="F88" s="1"/>
      <c r="G88" s="1"/>
      <c r="H88" s="1"/>
      <c r="I88" s="1"/>
      <c r="J88" s="1"/>
      <c r="K88" s="1"/>
      <c r="L88" s="1"/>
      <c r="M88" s="1"/>
      <c r="N88" s="1"/>
      <c r="O88" s="1"/>
      <c r="P88" s="1"/>
      <c r="Q88" s="1"/>
      <c r="R88" s="1"/>
      <c r="S88" s="1"/>
      <c r="T88" s="1"/>
      <c r="U88" s="1"/>
      <c r="V88" s="1"/>
    </row>
    <row r="89" ht="27.0" customHeight="1">
      <c r="A89" s="1"/>
      <c r="B89" s="1"/>
      <c r="C89" s="1"/>
      <c r="D89" s="1"/>
      <c r="E89" s="1"/>
      <c r="F89" s="1"/>
      <c r="G89" s="1"/>
      <c r="H89" s="1"/>
      <c r="I89" s="1"/>
      <c r="J89" s="1"/>
      <c r="K89" s="1"/>
      <c r="L89" s="1"/>
      <c r="M89" s="1"/>
      <c r="N89" s="1"/>
      <c r="O89" s="1"/>
      <c r="P89" s="1"/>
      <c r="Q89" s="1"/>
      <c r="R89" s="1"/>
      <c r="S89" s="1"/>
      <c r="T89" s="1"/>
      <c r="U89" s="1"/>
      <c r="V89" s="1"/>
    </row>
    <row r="90" ht="27.0" customHeight="1">
      <c r="A90" s="1"/>
      <c r="B90" s="1"/>
      <c r="C90" s="1"/>
      <c r="D90" s="1"/>
      <c r="E90" s="1"/>
      <c r="F90" s="1"/>
      <c r="G90" s="1"/>
      <c r="H90" s="1"/>
      <c r="I90" s="1"/>
      <c r="J90" s="1"/>
      <c r="K90" s="1"/>
      <c r="L90" s="1"/>
      <c r="M90" s="1"/>
      <c r="N90" s="1"/>
      <c r="O90" s="1"/>
      <c r="P90" s="1"/>
      <c r="Q90" s="1"/>
      <c r="R90" s="1"/>
      <c r="S90" s="1"/>
      <c r="T90" s="1"/>
      <c r="U90" s="1"/>
      <c r="V90" s="1"/>
    </row>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F6:L8"/>
    <mergeCell ref="G22:L26"/>
  </mergeCells>
  <printOptions/>
  <pageMargins bottom="0.75" footer="0.0" header="0.0" left="0.7" right="0.7" top="0.75"/>
  <pageSetup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8575"/>
    <pageSetUpPr/>
  </sheetPr>
  <sheetViews>
    <sheetView showGridLines="0" workbookViewId="0">
      <pane xSplit="4.0" ySplit="5.0" topLeftCell="E6" activePane="bottomRight" state="frozen"/>
      <selection activeCell="E1" sqref="E1" pane="topRight"/>
      <selection activeCell="A6" sqref="A6" pane="bottomLeft"/>
      <selection activeCell="E6" sqref="E6" pane="bottomRight"/>
    </sheetView>
  </sheetViews>
  <sheetFormatPr customHeight="1" defaultColWidth="12.63" defaultRowHeight="15.0"/>
  <cols>
    <col customWidth="1" min="1" max="2" width="3.0"/>
    <col customWidth="1" min="3" max="3" width="17.0"/>
    <col customWidth="1" min="4" max="4" width="31.0"/>
    <col customWidth="1" min="5" max="7" width="20.0"/>
    <col customWidth="1" min="8" max="12" width="23.0"/>
    <col customWidth="1" min="13" max="13" width="37.0"/>
    <col customWidth="1" min="14" max="15" width="23.0"/>
    <col customWidth="1" min="16" max="17" width="28.0"/>
    <col customWidth="1" min="18" max="22" width="23.0"/>
    <col customWidth="1" min="23" max="26" width="8.63"/>
  </cols>
  <sheetData>
    <row r="1" ht="27.0" customHeight="1">
      <c r="A1" s="1"/>
      <c r="B1" s="1"/>
      <c r="C1" s="1"/>
      <c r="D1" s="1"/>
      <c r="E1" s="1"/>
      <c r="F1" s="1"/>
      <c r="G1" s="1"/>
      <c r="H1" s="1"/>
      <c r="I1" s="1"/>
      <c r="J1" s="1"/>
      <c r="K1" s="1"/>
      <c r="L1" s="1"/>
      <c r="M1" s="1"/>
      <c r="N1" s="1"/>
      <c r="O1" s="1"/>
      <c r="P1" s="1"/>
      <c r="Q1" s="1"/>
      <c r="R1" s="1"/>
      <c r="S1" s="1"/>
      <c r="T1" s="1"/>
      <c r="U1" s="1"/>
      <c r="V1" s="1"/>
    </row>
    <row r="2" ht="27.0" customHeight="1">
      <c r="A2" s="1"/>
      <c r="B2" s="1"/>
      <c r="C2" s="2" t="s">
        <v>1</v>
      </c>
      <c r="D2" s="1"/>
      <c r="E2" s="1"/>
      <c r="F2" s="1"/>
      <c r="G2" s="1"/>
      <c r="H2" s="1"/>
      <c r="I2" s="1"/>
      <c r="J2" s="1"/>
      <c r="K2" s="1"/>
      <c r="L2" s="1"/>
      <c r="M2" s="1"/>
      <c r="N2" s="1"/>
      <c r="O2" s="1"/>
      <c r="P2" s="1"/>
      <c r="Q2" s="1"/>
      <c r="R2" s="1"/>
      <c r="S2" s="1"/>
      <c r="T2" s="1"/>
      <c r="U2" s="1"/>
      <c r="V2" s="1"/>
    </row>
    <row r="3" ht="27.0" customHeight="1">
      <c r="A3" s="1"/>
      <c r="B3" s="1"/>
      <c r="C3" s="3"/>
      <c r="D3" s="3"/>
      <c r="E3" s="3"/>
      <c r="F3" s="3"/>
      <c r="G3" s="3"/>
      <c r="H3" s="3"/>
      <c r="I3" s="3"/>
      <c r="J3" s="3"/>
      <c r="K3" s="1"/>
      <c r="L3" s="1"/>
      <c r="M3" s="1"/>
      <c r="N3" s="1"/>
      <c r="O3" s="1"/>
      <c r="P3" s="1"/>
      <c r="Q3" s="1"/>
      <c r="R3" s="1"/>
      <c r="S3" s="1"/>
      <c r="T3" s="1"/>
      <c r="U3" s="1"/>
      <c r="V3" s="1"/>
    </row>
    <row r="4" ht="27.0" customHeight="1">
      <c r="A4" s="1"/>
      <c r="B4" s="1"/>
      <c r="C4" s="1"/>
      <c r="D4" s="1"/>
      <c r="E4" s="1"/>
      <c r="F4" s="1"/>
      <c r="G4" s="1"/>
      <c r="H4" s="1"/>
      <c r="I4" s="1"/>
      <c r="J4" s="1"/>
      <c r="K4" s="1"/>
      <c r="L4" s="1"/>
      <c r="M4" s="1"/>
      <c r="N4" s="1"/>
      <c r="O4" s="1"/>
      <c r="P4" s="1"/>
      <c r="Q4" s="1"/>
      <c r="R4" s="1"/>
      <c r="S4" s="1"/>
      <c r="T4" s="1"/>
      <c r="U4" s="1"/>
      <c r="V4" s="1"/>
    </row>
    <row r="5" ht="63.75" customHeight="1">
      <c r="A5" s="1"/>
      <c r="B5" s="1"/>
      <c r="C5" s="5" t="s">
        <v>2</v>
      </c>
      <c r="D5" s="5" t="s">
        <v>3</v>
      </c>
      <c r="E5" s="5" t="s">
        <v>4</v>
      </c>
      <c r="F5" s="5" t="s">
        <v>5</v>
      </c>
      <c r="G5" s="5" t="s">
        <v>6</v>
      </c>
      <c r="H5" s="5" t="s">
        <v>7</v>
      </c>
      <c r="I5" s="5" t="s">
        <v>8</v>
      </c>
      <c r="J5" s="5" t="s">
        <v>9</v>
      </c>
      <c r="K5" s="5" t="s">
        <v>10</v>
      </c>
      <c r="L5" s="5" t="s">
        <v>11</v>
      </c>
      <c r="M5" s="5" t="s">
        <v>13</v>
      </c>
      <c r="N5" s="5" t="s">
        <v>15</v>
      </c>
      <c r="O5" s="5" t="s">
        <v>16</v>
      </c>
      <c r="P5" s="5" t="s">
        <v>17</v>
      </c>
      <c r="Q5" s="5" t="s">
        <v>18</v>
      </c>
      <c r="R5" s="5" t="s">
        <v>19</v>
      </c>
      <c r="S5" s="5" t="s">
        <v>20</v>
      </c>
      <c r="T5" s="5" t="s">
        <v>21</v>
      </c>
      <c r="U5" s="5" t="s">
        <v>22</v>
      </c>
      <c r="V5" s="5" t="s">
        <v>23</v>
      </c>
    </row>
    <row r="6" ht="42.0" customHeight="1">
      <c r="A6" s="1"/>
      <c r="B6" s="1"/>
      <c r="C6" s="12" t="s">
        <v>24</v>
      </c>
      <c r="D6" s="12" t="s">
        <v>25</v>
      </c>
      <c r="E6" s="12" t="s">
        <v>26</v>
      </c>
      <c r="F6" s="12" t="s">
        <v>27</v>
      </c>
      <c r="G6" s="12" t="s">
        <v>28</v>
      </c>
      <c r="H6" s="16">
        <v>1200000.0</v>
      </c>
      <c r="I6" s="17">
        <v>120000.0</v>
      </c>
      <c r="J6" s="18">
        <v>46023.0</v>
      </c>
      <c r="K6" s="12">
        <v>36.0</v>
      </c>
      <c r="L6" s="18"/>
      <c r="M6" s="20" t="s">
        <v>30</v>
      </c>
      <c r="N6" s="21">
        <f t="shared" ref="N6:N35" si="1">IF(V6="OK",EDATE(J6,K6),"")</f>
        <v>47119</v>
      </c>
      <c r="O6" s="22">
        <f t="shared" ref="O6:O35" si="2">IF(V6="OK",(H6-I6)/(N6-J6),"")</f>
        <v>985.4014599</v>
      </c>
      <c r="P6" s="22">
        <f>IF(V6="OK",O6*MAX(0,MIN(Resumen!$D$6,N6,IF(ISNUMBER(L6),L6,N6))-J6),"")</f>
        <v>0</v>
      </c>
      <c r="Q6" s="22">
        <f>IF(V6="OK",O6*MAX(0,MIN(Resumen!$D$7+1,N6,IF(ISNUMBER(L6),L6,N6))-J6)-O6*MAX(0,MIN(Resumen!$D$6,Resumen!$D$7+1,N6,IF(ISNUMBER(L6),L6,N6))-J6),"")</f>
        <v>88686.13139</v>
      </c>
      <c r="R6" s="22">
        <f>IF(V6="OK",O6*MAX(0,MIN(Resumen!$D$7+1,N6,IF(ISNUMBER(L6),L6,N6))-J6),"")</f>
        <v>88686.13139</v>
      </c>
      <c r="S6" s="22">
        <f>IF(V6="OK",IF(AND(J6&lt;=Resumen!$D$7,OR(NOT(ISNUMBER(L6)),L6&gt;Resumen!$D$7)),MAX(I6,H6-R6),0),"")</f>
        <v>1111313.869</v>
      </c>
      <c r="T6" s="22">
        <f>IF(V6="OK",IF(AND(J6&lt;=Resumen!$D$7,OR(NOT(ISNUMBER(L6)),L6&gt;Resumen!$D$7)),H6,0),"")</f>
        <v>1200000</v>
      </c>
      <c r="U6" s="22">
        <f t="shared" ref="U6:U35" si="3">IF(V6="OK",IF(T6&gt;0,R6,0),"")</f>
        <v>88686.13139</v>
      </c>
      <c r="V6" s="1" t="str">
        <f t="shared" ref="V6:V35" si="4">IF(COUNTA(C6:M6)=0,"",IF(AND(C6&lt;&gt;"",COUNTIF($C$6:$C$35,C6)=1,D6&lt;&gt;"",ISNUMBER(H6),H6&gt;=0,ISNUMBER(I6),I6&gt;=0,I6&lt;=H6,ISNUMBER(J6),J6&gt;0,ISNUMBER(K6),K6&gt;=1,K6&lt;=1200,K6=INT(K6),OR(NOT(ISNUMBER(L6)),L6&gt;J6),OR(L6="",ISNUMBER(L6))),"OK","Revisar"))</f>
        <v>OK</v>
      </c>
    </row>
    <row r="7" ht="42.0" customHeight="1">
      <c r="A7" s="1"/>
      <c r="B7" s="1"/>
      <c r="C7" s="12" t="s">
        <v>35</v>
      </c>
      <c r="D7" s="12" t="s">
        <v>37</v>
      </c>
      <c r="E7" s="12" t="s">
        <v>38</v>
      </c>
      <c r="F7" s="12" t="s">
        <v>39</v>
      </c>
      <c r="G7" s="12" t="s">
        <v>40</v>
      </c>
      <c r="H7" s="16">
        <v>600000.0</v>
      </c>
      <c r="I7" s="16">
        <v>0.0</v>
      </c>
      <c r="J7" s="18">
        <v>46068.0</v>
      </c>
      <c r="K7" s="12">
        <v>24.0</v>
      </c>
      <c r="L7" s="18"/>
      <c r="M7" s="20" t="s">
        <v>41</v>
      </c>
      <c r="N7" s="21">
        <f t="shared" si="1"/>
        <v>46798</v>
      </c>
      <c r="O7" s="22">
        <f t="shared" si="2"/>
        <v>821.9178082</v>
      </c>
      <c r="P7" s="22">
        <f>IF(V7="OK",O7*MAX(0,MIN(Resumen!$D$6,N7,IF(ISNUMBER(L7),L7,N7))-J7),"")</f>
        <v>0</v>
      </c>
      <c r="Q7" s="22">
        <f>IF(V7="OK",O7*MAX(0,MIN(Resumen!$D$7+1,N7,IF(ISNUMBER(L7),L7,N7))-J7)-O7*MAX(0,MIN(Resumen!$D$6,Resumen!$D$7+1,N7,IF(ISNUMBER(L7),L7,N7))-J7),"")</f>
        <v>36986.30137</v>
      </c>
      <c r="R7" s="22">
        <f>IF(V7="OK",O7*MAX(0,MIN(Resumen!$D$7+1,N7,IF(ISNUMBER(L7),L7,N7))-J7),"")</f>
        <v>36986.30137</v>
      </c>
      <c r="S7" s="22">
        <f>IF(V7="OK",IF(AND(J7&lt;=Resumen!$D$7,OR(NOT(ISNUMBER(L7)),L7&gt;Resumen!$D$7)),MAX(I7,H7-R7),0),"")</f>
        <v>563013.6986</v>
      </c>
      <c r="T7" s="22">
        <f>IF(V7="OK",IF(AND(J7&lt;=Resumen!$D$7,OR(NOT(ISNUMBER(L7)),L7&gt;Resumen!$D$7)),H7,0),"")</f>
        <v>600000</v>
      </c>
      <c r="U7" s="22">
        <f t="shared" si="3"/>
        <v>36986.30137</v>
      </c>
      <c r="V7" s="1" t="str">
        <f t="shared" si="4"/>
        <v>OK</v>
      </c>
    </row>
    <row r="8" ht="42.0" customHeight="1">
      <c r="A8" s="1"/>
      <c r="B8" s="1"/>
      <c r="C8" s="12" t="s">
        <v>45</v>
      </c>
      <c r="D8" s="12" t="s">
        <v>46</v>
      </c>
      <c r="E8" s="12" t="s">
        <v>47</v>
      </c>
      <c r="F8" s="12" t="s">
        <v>39</v>
      </c>
      <c r="G8" s="12" t="s">
        <v>40</v>
      </c>
      <c r="H8" s="16">
        <v>240000.0</v>
      </c>
      <c r="I8" s="16">
        <v>0.0</v>
      </c>
      <c r="J8" s="18">
        <v>45292.0</v>
      </c>
      <c r="K8" s="12">
        <v>24.0</v>
      </c>
      <c r="L8" s="18"/>
      <c r="M8" s="20" t="s">
        <v>48</v>
      </c>
      <c r="N8" s="21">
        <f t="shared" si="1"/>
        <v>46023</v>
      </c>
      <c r="O8" s="22">
        <f t="shared" si="2"/>
        <v>328.3173735</v>
      </c>
      <c r="P8" s="22">
        <f>IF(V8="OK",O8*MAX(0,MIN(Resumen!$D$6,N8,IF(ISNUMBER(L8),L8,N8))-J8),"")</f>
        <v>240000</v>
      </c>
      <c r="Q8" s="22">
        <f>IF(V8="OK",O8*MAX(0,MIN(Resumen!$D$7+1,N8,IF(ISNUMBER(L8),L8,N8))-J8)-O8*MAX(0,MIN(Resumen!$D$6,Resumen!$D$7+1,N8,IF(ISNUMBER(L8),L8,N8))-J8),"")</f>
        <v>0</v>
      </c>
      <c r="R8" s="22">
        <f>IF(V8="OK",O8*MAX(0,MIN(Resumen!$D$7+1,N8,IF(ISNUMBER(L8),L8,N8))-J8),"")</f>
        <v>240000</v>
      </c>
      <c r="S8" s="22">
        <f>IF(V8="OK",IF(AND(J8&lt;=Resumen!$D$7,OR(NOT(ISNUMBER(L8)),L8&gt;Resumen!$D$7)),MAX(I8,H8-R8),0),"")</f>
        <v>0</v>
      </c>
      <c r="T8" s="22">
        <f>IF(V8="OK",IF(AND(J8&lt;=Resumen!$D$7,OR(NOT(ISNUMBER(L8)),L8&gt;Resumen!$D$7)),H8,0),"")</f>
        <v>240000</v>
      </c>
      <c r="U8" s="22">
        <f t="shared" si="3"/>
        <v>240000</v>
      </c>
      <c r="V8" s="1" t="str">
        <f t="shared" si="4"/>
        <v>OK</v>
      </c>
    </row>
    <row r="9" ht="42.0" customHeight="1">
      <c r="A9" s="1"/>
      <c r="B9" s="1"/>
      <c r="C9" s="12" t="s">
        <v>54</v>
      </c>
      <c r="D9" s="12" t="s">
        <v>55</v>
      </c>
      <c r="E9" s="12" t="s">
        <v>38</v>
      </c>
      <c r="F9" s="12" t="s">
        <v>39</v>
      </c>
      <c r="G9" s="12" t="s">
        <v>40</v>
      </c>
      <c r="H9" s="16">
        <v>120000.0</v>
      </c>
      <c r="I9" s="16">
        <v>0.0</v>
      </c>
      <c r="J9" s="18">
        <v>45658.0</v>
      </c>
      <c r="K9" s="12">
        <v>12.0</v>
      </c>
      <c r="L9" s="18">
        <v>46054.0</v>
      </c>
      <c r="M9" s="20" t="s">
        <v>56</v>
      </c>
      <c r="N9" s="21">
        <f t="shared" si="1"/>
        <v>46023</v>
      </c>
      <c r="O9" s="22">
        <f t="shared" si="2"/>
        <v>328.7671233</v>
      </c>
      <c r="P9" s="22">
        <f>IF(V9="OK",O9*MAX(0,MIN(Resumen!$D$6,N9,IF(ISNUMBER(L9),L9,N9))-J9),"")</f>
        <v>120000</v>
      </c>
      <c r="Q9" s="22">
        <f>IF(V9="OK",O9*MAX(0,MIN(Resumen!$D$7+1,N9,IF(ISNUMBER(L9),L9,N9))-J9)-O9*MAX(0,MIN(Resumen!$D$6,Resumen!$D$7+1,N9,IF(ISNUMBER(L9),L9,N9))-J9),"")</f>
        <v>0</v>
      </c>
      <c r="R9" s="22">
        <f>IF(V9="OK",O9*MAX(0,MIN(Resumen!$D$7+1,N9,IF(ISNUMBER(L9),L9,N9))-J9),"")</f>
        <v>120000</v>
      </c>
      <c r="S9" s="22">
        <f>IF(V9="OK",IF(AND(J9&lt;=Resumen!$D$7,OR(NOT(ISNUMBER(L9)),L9&gt;Resumen!$D$7)),MAX(I9,H9-R9),0),"")</f>
        <v>0</v>
      </c>
      <c r="T9" s="22">
        <f>IF(V9="OK",IF(AND(J9&lt;=Resumen!$D$7,OR(NOT(ISNUMBER(L9)),L9&gt;Resumen!$D$7)),H9,0),"")</f>
        <v>0</v>
      </c>
      <c r="U9" s="22">
        <f t="shared" si="3"/>
        <v>0</v>
      </c>
      <c r="V9" s="1" t="str">
        <f t="shared" si="4"/>
        <v>OK</v>
      </c>
    </row>
    <row r="10" ht="27.0" customHeight="1">
      <c r="A10" s="1"/>
      <c r="B10" s="1"/>
      <c r="C10" s="12"/>
      <c r="D10" s="12"/>
      <c r="E10" s="12"/>
      <c r="F10" s="12"/>
      <c r="G10" s="12"/>
      <c r="H10" s="16"/>
      <c r="I10" s="16"/>
      <c r="J10" s="18"/>
      <c r="K10" s="12"/>
      <c r="L10" s="18"/>
      <c r="M10" s="20"/>
      <c r="N10" s="21" t="str">
        <f t="shared" si="1"/>
        <v/>
      </c>
      <c r="O10" s="22" t="str">
        <f t="shared" si="2"/>
        <v/>
      </c>
      <c r="P10" s="22" t="str">
        <f>IF(V10="OK",O10*MAX(0,MIN(Resumen!$D$6,N10,IF(ISNUMBER(L10),L10,N10))-J10),"")</f>
        <v/>
      </c>
      <c r="Q10" s="22" t="str">
        <f>IF(V10="OK",O10*MAX(0,MIN(Resumen!$D$7+1,N10,IF(ISNUMBER(L10),L10,N10))-J10)-O10*MAX(0,MIN(Resumen!$D$6,Resumen!$D$7+1,N10,IF(ISNUMBER(L10),L10,N10))-J10),"")</f>
        <v/>
      </c>
      <c r="R10" s="22" t="str">
        <f>IF(V10="OK",O10*MAX(0,MIN(Resumen!$D$7+1,N10,IF(ISNUMBER(L10),L10,N10))-J10),"")</f>
        <v/>
      </c>
      <c r="S10" s="22" t="str">
        <f>IF(V10="OK",IF(AND(J10&lt;=Resumen!$D$7,OR(NOT(ISNUMBER(L10)),L10&gt;Resumen!$D$7)),MAX(I10,H10-R10),0),"")</f>
        <v/>
      </c>
      <c r="T10" s="22" t="str">
        <f>IF(V10="OK",IF(AND(J10&lt;=Resumen!$D$7,OR(NOT(ISNUMBER(L10)),L10&gt;Resumen!$D$7)),H10,0),"")</f>
        <v/>
      </c>
      <c r="U10" s="22" t="str">
        <f t="shared" si="3"/>
        <v/>
      </c>
      <c r="V10" s="1" t="str">
        <f t="shared" si="4"/>
        <v/>
      </c>
    </row>
    <row r="11" ht="27.0" customHeight="1">
      <c r="A11" s="1"/>
      <c r="B11" s="1"/>
      <c r="C11" s="12"/>
      <c r="D11" s="12"/>
      <c r="E11" s="12"/>
      <c r="F11" s="12"/>
      <c r="G11" s="12"/>
      <c r="H11" s="16"/>
      <c r="I11" s="16"/>
      <c r="J11" s="18"/>
      <c r="K11" s="12"/>
      <c r="L11" s="18"/>
      <c r="M11" s="20"/>
      <c r="N11" s="21" t="str">
        <f t="shared" si="1"/>
        <v/>
      </c>
      <c r="O11" s="22" t="str">
        <f t="shared" si="2"/>
        <v/>
      </c>
      <c r="P11" s="22" t="str">
        <f>IF(V11="OK",O11*MAX(0,MIN(Resumen!$D$6,N11,IF(ISNUMBER(L11),L11,N11))-J11),"")</f>
        <v/>
      </c>
      <c r="Q11" s="22" t="str">
        <f>IF(V11="OK",O11*MAX(0,MIN(Resumen!$D$7+1,N11,IF(ISNUMBER(L11),L11,N11))-J11)-O11*MAX(0,MIN(Resumen!$D$6,Resumen!$D$7+1,N11,IF(ISNUMBER(L11),L11,N11))-J11),"")</f>
        <v/>
      </c>
      <c r="R11" s="22" t="str">
        <f>IF(V11="OK",O11*MAX(0,MIN(Resumen!$D$7+1,N11,IF(ISNUMBER(L11),L11,N11))-J11),"")</f>
        <v/>
      </c>
      <c r="S11" s="22" t="str">
        <f>IF(V11="OK",IF(AND(J11&lt;=Resumen!$D$7,OR(NOT(ISNUMBER(L11)),L11&gt;Resumen!$D$7)),MAX(I11,H11-R11),0),"")</f>
        <v/>
      </c>
      <c r="T11" s="22" t="str">
        <f>IF(V11="OK",IF(AND(J11&lt;=Resumen!$D$7,OR(NOT(ISNUMBER(L11)),L11&gt;Resumen!$D$7)),H11,0),"")</f>
        <v/>
      </c>
      <c r="U11" s="22" t="str">
        <f t="shared" si="3"/>
        <v/>
      </c>
      <c r="V11" s="1" t="str">
        <f t="shared" si="4"/>
        <v/>
      </c>
    </row>
    <row r="12" ht="27.0" customHeight="1">
      <c r="A12" s="1"/>
      <c r="B12" s="1"/>
      <c r="C12" s="12"/>
      <c r="D12" s="12"/>
      <c r="E12" s="12"/>
      <c r="F12" s="12"/>
      <c r="G12" s="12"/>
      <c r="H12" s="16"/>
      <c r="I12" s="16"/>
      <c r="J12" s="18"/>
      <c r="K12" s="12"/>
      <c r="L12" s="18"/>
      <c r="M12" s="20"/>
      <c r="N12" s="21" t="str">
        <f t="shared" si="1"/>
        <v/>
      </c>
      <c r="O12" s="22" t="str">
        <f t="shared" si="2"/>
        <v/>
      </c>
      <c r="P12" s="22" t="str">
        <f>IF(V12="OK",O12*MAX(0,MIN(Resumen!$D$6,N12,IF(ISNUMBER(L12),L12,N12))-J12),"")</f>
        <v/>
      </c>
      <c r="Q12" s="22" t="str">
        <f>IF(V12="OK",O12*MAX(0,MIN(Resumen!$D$7+1,N12,IF(ISNUMBER(L12),L12,N12))-J12)-O12*MAX(0,MIN(Resumen!$D$6,Resumen!$D$7+1,N12,IF(ISNUMBER(L12),L12,N12))-J12),"")</f>
        <v/>
      </c>
      <c r="R12" s="22" t="str">
        <f>IF(V12="OK",O12*MAX(0,MIN(Resumen!$D$7+1,N12,IF(ISNUMBER(L12),L12,N12))-J12),"")</f>
        <v/>
      </c>
      <c r="S12" s="22" t="str">
        <f>IF(V12="OK",IF(AND(J12&lt;=Resumen!$D$7,OR(NOT(ISNUMBER(L12)),L12&gt;Resumen!$D$7)),MAX(I12,H12-R12),0),"")</f>
        <v/>
      </c>
      <c r="T12" s="22" t="str">
        <f>IF(V12="OK",IF(AND(J12&lt;=Resumen!$D$7,OR(NOT(ISNUMBER(L12)),L12&gt;Resumen!$D$7)),H12,0),"")</f>
        <v/>
      </c>
      <c r="U12" s="22" t="str">
        <f t="shared" si="3"/>
        <v/>
      </c>
      <c r="V12" s="1" t="str">
        <f t="shared" si="4"/>
        <v/>
      </c>
    </row>
    <row r="13" ht="27.0" customHeight="1">
      <c r="A13" s="1"/>
      <c r="B13" s="1"/>
      <c r="C13" s="12"/>
      <c r="D13" s="12"/>
      <c r="E13" s="12"/>
      <c r="F13" s="12"/>
      <c r="G13" s="12"/>
      <c r="H13" s="16"/>
      <c r="I13" s="16"/>
      <c r="J13" s="18"/>
      <c r="K13" s="12"/>
      <c r="L13" s="18"/>
      <c r="M13" s="20"/>
      <c r="N13" s="21" t="str">
        <f t="shared" si="1"/>
        <v/>
      </c>
      <c r="O13" s="22" t="str">
        <f t="shared" si="2"/>
        <v/>
      </c>
      <c r="P13" s="22" t="str">
        <f>IF(V13="OK",O13*MAX(0,MIN(Resumen!$D$6,N13,IF(ISNUMBER(L13),L13,N13))-J13),"")</f>
        <v/>
      </c>
      <c r="Q13" s="22" t="str">
        <f>IF(V13="OK",O13*MAX(0,MIN(Resumen!$D$7+1,N13,IF(ISNUMBER(L13),L13,N13))-J13)-O13*MAX(0,MIN(Resumen!$D$6,Resumen!$D$7+1,N13,IF(ISNUMBER(L13),L13,N13))-J13),"")</f>
        <v/>
      </c>
      <c r="R13" s="22" t="str">
        <f>IF(V13="OK",O13*MAX(0,MIN(Resumen!$D$7+1,N13,IF(ISNUMBER(L13),L13,N13))-J13),"")</f>
        <v/>
      </c>
      <c r="S13" s="22" t="str">
        <f>IF(V13="OK",IF(AND(J13&lt;=Resumen!$D$7,OR(NOT(ISNUMBER(L13)),L13&gt;Resumen!$D$7)),MAX(I13,H13-R13),0),"")</f>
        <v/>
      </c>
      <c r="T13" s="22" t="str">
        <f>IF(V13="OK",IF(AND(J13&lt;=Resumen!$D$7,OR(NOT(ISNUMBER(L13)),L13&gt;Resumen!$D$7)),H13,0),"")</f>
        <v/>
      </c>
      <c r="U13" s="22" t="str">
        <f t="shared" si="3"/>
        <v/>
      </c>
      <c r="V13" s="1" t="str">
        <f t="shared" si="4"/>
        <v/>
      </c>
    </row>
    <row r="14" ht="27.0" customHeight="1">
      <c r="A14" s="1"/>
      <c r="B14" s="1"/>
      <c r="C14" s="12"/>
      <c r="D14" s="12"/>
      <c r="E14" s="12"/>
      <c r="F14" s="12"/>
      <c r="G14" s="12"/>
      <c r="H14" s="16"/>
      <c r="I14" s="16"/>
      <c r="J14" s="18"/>
      <c r="K14" s="12"/>
      <c r="L14" s="18"/>
      <c r="M14" s="20"/>
      <c r="N14" s="21" t="str">
        <f t="shared" si="1"/>
        <v/>
      </c>
      <c r="O14" s="22" t="str">
        <f t="shared" si="2"/>
        <v/>
      </c>
      <c r="P14" s="22" t="str">
        <f>IF(V14="OK",O14*MAX(0,MIN(Resumen!$D$6,N14,IF(ISNUMBER(L14),L14,N14))-J14),"")</f>
        <v/>
      </c>
      <c r="Q14" s="22" t="str">
        <f>IF(V14="OK",O14*MAX(0,MIN(Resumen!$D$7+1,N14,IF(ISNUMBER(L14),L14,N14))-J14)-O14*MAX(0,MIN(Resumen!$D$6,Resumen!$D$7+1,N14,IF(ISNUMBER(L14),L14,N14))-J14),"")</f>
        <v/>
      </c>
      <c r="R14" s="22" t="str">
        <f>IF(V14="OK",O14*MAX(0,MIN(Resumen!$D$7+1,N14,IF(ISNUMBER(L14),L14,N14))-J14),"")</f>
        <v/>
      </c>
      <c r="S14" s="22" t="str">
        <f>IF(V14="OK",IF(AND(J14&lt;=Resumen!$D$7,OR(NOT(ISNUMBER(L14)),L14&gt;Resumen!$D$7)),MAX(I14,H14-R14),0),"")</f>
        <v/>
      </c>
      <c r="T14" s="22" t="str">
        <f>IF(V14="OK",IF(AND(J14&lt;=Resumen!$D$7,OR(NOT(ISNUMBER(L14)),L14&gt;Resumen!$D$7)),H14,0),"")</f>
        <v/>
      </c>
      <c r="U14" s="22" t="str">
        <f t="shared" si="3"/>
        <v/>
      </c>
      <c r="V14" s="1" t="str">
        <f t="shared" si="4"/>
        <v/>
      </c>
    </row>
    <row r="15" ht="27.0" customHeight="1">
      <c r="A15" s="1"/>
      <c r="B15" s="1"/>
      <c r="C15" s="12"/>
      <c r="D15" s="12"/>
      <c r="E15" s="12"/>
      <c r="F15" s="12"/>
      <c r="G15" s="12"/>
      <c r="H15" s="16"/>
      <c r="I15" s="16"/>
      <c r="J15" s="18"/>
      <c r="K15" s="12"/>
      <c r="L15" s="18"/>
      <c r="M15" s="20"/>
      <c r="N15" s="21" t="str">
        <f t="shared" si="1"/>
        <v/>
      </c>
      <c r="O15" s="22" t="str">
        <f t="shared" si="2"/>
        <v/>
      </c>
      <c r="P15" s="22" t="str">
        <f>IF(V15="OK",O15*MAX(0,MIN(Resumen!$D$6,N15,IF(ISNUMBER(L15),L15,N15))-J15),"")</f>
        <v/>
      </c>
      <c r="Q15" s="22" t="str">
        <f>IF(V15="OK",O15*MAX(0,MIN(Resumen!$D$7+1,N15,IF(ISNUMBER(L15),L15,N15))-J15)-O15*MAX(0,MIN(Resumen!$D$6,Resumen!$D$7+1,N15,IF(ISNUMBER(L15),L15,N15))-J15),"")</f>
        <v/>
      </c>
      <c r="R15" s="22" t="str">
        <f>IF(V15="OK",O15*MAX(0,MIN(Resumen!$D$7+1,N15,IF(ISNUMBER(L15),L15,N15))-J15),"")</f>
        <v/>
      </c>
      <c r="S15" s="22" t="str">
        <f>IF(V15="OK",IF(AND(J15&lt;=Resumen!$D$7,OR(NOT(ISNUMBER(L15)),L15&gt;Resumen!$D$7)),MAX(I15,H15-R15),0),"")</f>
        <v/>
      </c>
      <c r="T15" s="22" t="str">
        <f>IF(V15="OK",IF(AND(J15&lt;=Resumen!$D$7,OR(NOT(ISNUMBER(L15)),L15&gt;Resumen!$D$7)),H15,0),"")</f>
        <v/>
      </c>
      <c r="U15" s="22" t="str">
        <f t="shared" si="3"/>
        <v/>
      </c>
      <c r="V15" s="1" t="str">
        <f t="shared" si="4"/>
        <v/>
      </c>
    </row>
    <row r="16" ht="27.0" customHeight="1">
      <c r="A16" s="1"/>
      <c r="B16" s="1"/>
      <c r="C16" s="12"/>
      <c r="D16" s="12"/>
      <c r="E16" s="12"/>
      <c r="F16" s="12"/>
      <c r="G16" s="12"/>
      <c r="H16" s="16"/>
      <c r="I16" s="16"/>
      <c r="J16" s="18"/>
      <c r="K16" s="12"/>
      <c r="L16" s="18"/>
      <c r="M16" s="20"/>
      <c r="N16" s="21" t="str">
        <f t="shared" si="1"/>
        <v/>
      </c>
      <c r="O16" s="22" t="str">
        <f t="shared" si="2"/>
        <v/>
      </c>
      <c r="P16" s="22" t="str">
        <f>IF(V16="OK",O16*MAX(0,MIN(Resumen!$D$6,N16,IF(ISNUMBER(L16),L16,N16))-J16),"")</f>
        <v/>
      </c>
      <c r="Q16" s="22" t="str">
        <f>IF(V16="OK",O16*MAX(0,MIN(Resumen!$D$7+1,N16,IF(ISNUMBER(L16),L16,N16))-J16)-O16*MAX(0,MIN(Resumen!$D$6,Resumen!$D$7+1,N16,IF(ISNUMBER(L16),L16,N16))-J16),"")</f>
        <v/>
      </c>
      <c r="R16" s="22" t="str">
        <f>IF(V16="OK",O16*MAX(0,MIN(Resumen!$D$7+1,N16,IF(ISNUMBER(L16),L16,N16))-J16),"")</f>
        <v/>
      </c>
      <c r="S16" s="22" t="str">
        <f>IF(V16="OK",IF(AND(J16&lt;=Resumen!$D$7,OR(NOT(ISNUMBER(L16)),L16&gt;Resumen!$D$7)),MAX(I16,H16-R16),0),"")</f>
        <v/>
      </c>
      <c r="T16" s="22" t="str">
        <f>IF(V16="OK",IF(AND(J16&lt;=Resumen!$D$7,OR(NOT(ISNUMBER(L16)),L16&gt;Resumen!$D$7)),H16,0),"")</f>
        <v/>
      </c>
      <c r="U16" s="22" t="str">
        <f t="shared" si="3"/>
        <v/>
      </c>
      <c r="V16" s="1" t="str">
        <f t="shared" si="4"/>
        <v/>
      </c>
    </row>
    <row r="17" ht="27.0" customHeight="1">
      <c r="A17" s="1"/>
      <c r="B17" s="1"/>
      <c r="C17" s="12"/>
      <c r="D17" s="12"/>
      <c r="E17" s="12"/>
      <c r="F17" s="12"/>
      <c r="G17" s="12"/>
      <c r="H17" s="16"/>
      <c r="I17" s="16"/>
      <c r="J17" s="18"/>
      <c r="K17" s="12"/>
      <c r="L17" s="18"/>
      <c r="M17" s="20"/>
      <c r="N17" s="21" t="str">
        <f t="shared" si="1"/>
        <v/>
      </c>
      <c r="O17" s="22" t="str">
        <f t="shared" si="2"/>
        <v/>
      </c>
      <c r="P17" s="22" t="str">
        <f>IF(V17="OK",O17*MAX(0,MIN(Resumen!$D$6,N17,IF(ISNUMBER(L17),L17,N17))-J17),"")</f>
        <v/>
      </c>
      <c r="Q17" s="22" t="str">
        <f>IF(V17="OK",O17*MAX(0,MIN(Resumen!$D$7+1,N17,IF(ISNUMBER(L17),L17,N17))-J17)-O17*MAX(0,MIN(Resumen!$D$6,Resumen!$D$7+1,N17,IF(ISNUMBER(L17),L17,N17))-J17),"")</f>
        <v/>
      </c>
      <c r="R17" s="22" t="str">
        <f>IF(V17="OK",O17*MAX(0,MIN(Resumen!$D$7+1,N17,IF(ISNUMBER(L17),L17,N17))-J17),"")</f>
        <v/>
      </c>
      <c r="S17" s="22" t="str">
        <f>IF(V17="OK",IF(AND(J17&lt;=Resumen!$D$7,OR(NOT(ISNUMBER(L17)),L17&gt;Resumen!$D$7)),MAX(I17,H17-R17),0),"")</f>
        <v/>
      </c>
      <c r="T17" s="22" t="str">
        <f>IF(V17="OK",IF(AND(J17&lt;=Resumen!$D$7,OR(NOT(ISNUMBER(L17)),L17&gt;Resumen!$D$7)),H17,0),"")</f>
        <v/>
      </c>
      <c r="U17" s="22" t="str">
        <f t="shared" si="3"/>
        <v/>
      </c>
      <c r="V17" s="1" t="str">
        <f t="shared" si="4"/>
        <v/>
      </c>
    </row>
    <row r="18" ht="27.0" customHeight="1">
      <c r="A18" s="1"/>
      <c r="B18" s="1"/>
      <c r="C18" s="12"/>
      <c r="D18" s="12"/>
      <c r="E18" s="12"/>
      <c r="F18" s="12"/>
      <c r="G18" s="12"/>
      <c r="H18" s="16"/>
      <c r="I18" s="16"/>
      <c r="J18" s="18"/>
      <c r="K18" s="12"/>
      <c r="L18" s="18"/>
      <c r="M18" s="20"/>
      <c r="N18" s="21" t="str">
        <f t="shared" si="1"/>
        <v/>
      </c>
      <c r="O18" s="22" t="str">
        <f t="shared" si="2"/>
        <v/>
      </c>
      <c r="P18" s="22" t="str">
        <f>IF(V18="OK",O18*MAX(0,MIN(Resumen!$D$6,N18,IF(ISNUMBER(L18),L18,N18))-J18),"")</f>
        <v/>
      </c>
      <c r="Q18" s="22" t="str">
        <f>IF(V18="OK",O18*MAX(0,MIN(Resumen!$D$7+1,N18,IF(ISNUMBER(L18),L18,N18))-J18)-O18*MAX(0,MIN(Resumen!$D$6,Resumen!$D$7+1,N18,IF(ISNUMBER(L18),L18,N18))-J18),"")</f>
        <v/>
      </c>
      <c r="R18" s="22" t="str">
        <f>IF(V18="OK",O18*MAX(0,MIN(Resumen!$D$7+1,N18,IF(ISNUMBER(L18),L18,N18))-J18),"")</f>
        <v/>
      </c>
      <c r="S18" s="22" t="str">
        <f>IF(V18="OK",IF(AND(J18&lt;=Resumen!$D$7,OR(NOT(ISNUMBER(L18)),L18&gt;Resumen!$D$7)),MAX(I18,H18-R18),0),"")</f>
        <v/>
      </c>
      <c r="T18" s="22" t="str">
        <f>IF(V18="OK",IF(AND(J18&lt;=Resumen!$D$7,OR(NOT(ISNUMBER(L18)),L18&gt;Resumen!$D$7)),H18,0),"")</f>
        <v/>
      </c>
      <c r="U18" s="22" t="str">
        <f t="shared" si="3"/>
        <v/>
      </c>
      <c r="V18" s="1" t="str">
        <f t="shared" si="4"/>
        <v/>
      </c>
    </row>
    <row r="19" ht="27.0" customHeight="1">
      <c r="A19" s="1"/>
      <c r="B19" s="1"/>
      <c r="C19" s="12"/>
      <c r="D19" s="12"/>
      <c r="E19" s="12"/>
      <c r="F19" s="12"/>
      <c r="G19" s="12"/>
      <c r="H19" s="16"/>
      <c r="I19" s="16"/>
      <c r="J19" s="18"/>
      <c r="K19" s="12"/>
      <c r="L19" s="18"/>
      <c r="M19" s="20"/>
      <c r="N19" s="21" t="str">
        <f t="shared" si="1"/>
        <v/>
      </c>
      <c r="O19" s="22" t="str">
        <f t="shared" si="2"/>
        <v/>
      </c>
      <c r="P19" s="22" t="str">
        <f>IF(V19="OK",O19*MAX(0,MIN(Resumen!$D$6,N19,IF(ISNUMBER(L19),L19,N19))-J19),"")</f>
        <v/>
      </c>
      <c r="Q19" s="22" t="str">
        <f>IF(V19="OK",O19*MAX(0,MIN(Resumen!$D$7+1,N19,IF(ISNUMBER(L19),L19,N19))-J19)-O19*MAX(0,MIN(Resumen!$D$6,Resumen!$D$7+1,N19,IF(ISNUMBER(L19),L19,N19))-J19),"")</f>
        <v/>
      </c>
      <c r="R19" s="22" t="str">
        <f>IF(V19="OK",O19*MAX(0,MIN(Resumen!$D$7+1,N19,IF(ISNUMBER(L19),L19,N19))-J19),"")</f>
        <v/>
      </c>
      <c r="S19" s="22" t="str">
        <f>IF(V19="OK",IF(AND(J19&lt;=Resumen!$D$7,OR(NOT(ISNUMBER(L19)),L19&gt;Resumen!$D$7)),MAX(I19,H19-R19),0),"")</f>
        <v/>
      </c>
      <c r="T19" s="22" t="str">
        <f>IF(V19="OK",IF(AND(J19&lt;=Resumen!$D$7,OR(NOT(ISNUMBER(L19)),L19&gt;Resumen!$D$7)),H19,0),"")</f>
        <v/>
      </c>
      <c r="U19" s="22" t="str">
        <f t="shared" si="3"/>
        <v/>
      </c>
      <c r="V19" s="1" t="str">
        <f t="shared" si="4"/>
        <v/>
      </c>
    </row>
    <row r="20" ht="27.0" customHeight="1">
      <c r="A20" s="1"/>
      <c r="B20" s="1"/>
      <c r="C20" s="12"/>
      <c r="D20" s="12"/>
      <c r="E20" s="12"/>
      <c r="F20" s="12"/>
      <c r="G20" s="12"/>
      <c r="H20" s="16"/>
      <c r="I20" s="16"/>
      <c r="J20" s="18"/>
      <c r="K20" s="12"/>
      <c r="L20" s="18"/>
      <c r="M20" s="20"/>
      <c r="N20" s="21" t="str">
        <f t="shared" si="1"/>
        <v/>
      </c>
      <c r="O20" s="22" t="str">
        <f t="shared" si="2"/>
        <v/>
      </c>
      <c r="P20" s="22" t="str">
        <f>IF(V20="OK",O20*MAX(0,MIN(Resumen!$D$6,N20,IF(ISNUMBER(L20),L20,N20))-J20),"")</f>
        <v/>
      </c>
      <c r="Q20" s="22" t="str">
        <f>IF(V20="OK",O20*MAX(0,MIN(Resumen!$D$7+1,N20,IF(ISNUMBER(L20),L20,N20))-J20)-O20*MAX(0,MIN(Resumen!$D$6,Resumen!$D$7+1,N20,IF(ISNUMBER(L20),L20,N20))-J20),"")</f>
        <v/>
      </c>
      <c r="R20" s="22" t="str">
        <f>IF(V20="OK",O20*MAX(0,MIN(Resumen!$D$7+1,N20,IF(ISNUMBER(L20),L20,N20))-J20),"")</f>
        <v/>
      </c>
      <c r="S20" s="22" t="str">
        <f>IF(V20="OK",IF(AND(J20&lt;=Resumen!$D$7,OR(NOT(ISNUMBER(L20)),L20&gt;Resumen!$D$7)),MAX(I20,H20-R20),0),"")</f>
        <v/>
      </c>
      <c r="T20" s="22" t="str">
        <f>IF(V20="OK",IF(AND(J20&lt;=Resumen!$D$7,OR(NOT(ISNUMBER(L20)),L20&gt;Resumen!$D$7)),H20,0),"")</f>
        <v/>
      </c>
      <c r="U20" s="22" t="str">
        <f t="shared" si="3"/>
        <v/>
      </c>
      <c r="V20" s="1" t="str">
        <f t="shared" si="4"/>
        <v/>
      </c>
    </row>
    <row r="21" ht="27.0" customHeight="1">
      <c r="A21" s="1"/>
      <c r="B21" s="1"/>
      <c r="C21" s="12"/>
      <c r="D21" s="12"/>
      <c r="E21" s="12"/>
      <c r="F21" s="12"/>
      <c r="G21" s="12"/>
      <c r="H21" s="16"/>
      <c r="I21" s="16"/>
      <c r="J21" s="18"/>
      <c r="K21" s="12"/>
      <c r="L21" s="18"/>
      <c r="M21" s="20"/>
      <c r="N21" s="21" t="str">
        <f t="shared" si="1"/>
        <v/>
      </c>
      <c r="O21" s="22" t="str">
        <f t="shared" si="2"/>
        <v/>
      </c>
      <c r="P21" s="22" t="str">
        <f>IF(V21="OK",O21*MAX(0,MIN(Resumen!$D$6,N21,IF(ISNUMBER(L21),L21,N21))-J21),"")</f>
        <v/>
      </c>
      <c r="Q21" s="22" t="str">
        <f>IF(V21="OK",O21*MAX(0,MIN(Resumen!$D$7+1,N21,IF(ISNUMBER(L21),L21,N21))-J21)-O21*MAX(0,MIN(Resumen!$D$6,Resumen!$D$7+1,N21,IF(ISNUMBER(L21),L21,N21))-J21),"")</f>
        <v/>
      </c>
      <c r="R21" s="22" t="str">
        <f>IF(V21="OK",O21*MAX(0,MIN(Resumen!$D$7+1,N21,IF(ISNUMBER(L21),L21,N21))-J21),"")</f>
        <v/>
      </c>
      <c r="S21" s="22" t="str">
        <f>IF(V21="OK",IF(AND(J21&lt;=Resumen!$D$7,OR(NOT(ISNUMBER(L21)),L21&gt;Resumen!$D$7)),MAX(I21,H21-R21),0),"")</f>
        <v/>
      </c>
      <c r="T21" s="22" t="str">
        <f>IF(V21="OK",IF(AND(J21&lt;=Resumen!$D$7,OR(NOT(ISNUMBER(L21)),L21&gt;Resumen!$D$7)),H21,0),"")</f>
        <v/>
      </c>
      <c r="U21" s="22" t="str">
        <f t="shared" si="3"/>
        <v/>
      </c>
      <c r="V21" s="1" t="str">
        <f t="shared" si="4"/>
        <v/>
      </c>
    </row>
    <row r="22" ht="27.0" customHeight="1">
      <c r="A22" s="1"/>
      <c r="B22" s="1"/>
      <c r="C22" s="12"/>
      <c r="D22" s="12"/>
      <c r="E22" s="12"/>
      <c r="F22" s="12"/>
      <c r="G22" s="12"/>
      <c r="H22" s="16"/>
      <c r="I22" s="16"/>
      <c r="J22" s="18"/>
      <c r="K22" s="12"/>
      <c r="L22" s="18"/>
      <c r="M22" s="20"/>
      <c r="N22" s="21" t="str">
        <f t="shared" si="1"/>
        <v/>
      </c>
      <c r="O22" s="22" t="str">
        <f t="shared" si="2"/>
        <v/>
      </c>
      <c r="P22" s="22" t="str">
        <f>IF(V22="OK",O22*MAX(0,MIN(Resumen!$D$6,N22,IF(ISNUMBER(L22),L22,N22))-J22),"")</f>
        <v/>
      </c>
      <c r="Q22" s="22" t="str">
        <f>IF(V22="OK",O22*MAX(0,MIN(Resumen!$D$7+1,N22,IF(ISNUMBER(L22),L22,N22))-J22)-O22*MAX(0,MIN(Resumen!$D$6,Resumen!$D$7+1,N22,IF(ISNUMBER(L22),L22,N22))-J22),"")</f>
        <v/>
      </c>
      <c r="R22" s="22" t="str">
        <f>IF(V22="OK",O22*MAX(0,MIN(Resumen!$D$7+1,N22,IF(ISNUMBER(L22),L22,N22))-J22),"")</f>
        <v/>
      </c>
      <c r="S22" s="22" t="str">
        <f>IF(V22="OK",IF(AND(J22&lt;=Resumen!$D$7,OR(NOT(ISNUMBER(L22)),L22&gt;Resumen!$D$7)),MAX(I22,H22-R22),0),"")</f>
        <v/>
      </c>
      <c r="T22" s="22" t="str">
        <f>IF(V22="OK",IF(AND(J22&lt;=Resumen!$D$7,OR(NOT(ISNUMBER(L22)),L22&gt;Resumen!$D$7)),H22,0),"")</f>
        <v/>
      </c>
      <c r="U22" s="22" t="str">
        <f t="shared" si="3"/>
        <v/>
      </c>
      <c r="V22" s="1" t="str">
        <f t="shared" si="4"/>
        <v/>
      </c>
    </row>
    <row r="23" ht="27.0" customHeight="1">
      <c r="A23" s="1"/>
      <c r="B23" s="1"/>
      <c r="C23" s="12"/>
      <c r="D23" s="12"/>
      <c r="E23" s="12"/>
      <c r="F23" s="12"/>
      <c r="G23" s="12"/>
      <c r="H23" s="16"/>
      <c r="I23" s="16"/>
      <c r="J23" s="18"/>
      <c r="K23" s="12"/>
      <c r="L23" s="18"/>
      <c r="M23" s="20"/>
      <c r="N23" s="21" t="str">
        <f t="shared" si="1"/>
        <v/>
      </c>
      <c r="O23" s="22" t="str">
        <f t="shared" si="2"/>
        <v/>
      </c>
      <c r="P23" s="22" t="str">
        <f>IF(V23="OK",O23*MAX(0,MIN(Resumen!$D$6,N23,IF(ISNUMBER(L23),L23,N23))-J23),"")</f>
        <v/>
      </c>
      <c r="Q23" s="22" t="str">
        <f>IF(V23="OK",O23*MAX(0,MIN(Resumen!$D$7+1,N23,IF(ISNUMBER(L23),L23,N23))-J23)-O23*MAX(0,MIN(Resumen!$D$6,Resumen!$D$7+1,N23,IF(ISNUMBER(L23),L23,N23))-J23),"")</f>
        <v/>
      </c>
      <c r="R23" s="22" t="str">
        <f>IF(V23="OK",O23*MAX(0,MIN(Resumen!$D$7+1,N23,IF(ISNUMBER(L23),L23,N23))-J23),"")</f>
        <v/>
      </c>
      <c r="S23" s="22" t="str">
        <f>IF(V23="OK",IF(AND(J23&lt;=Resumen!$D$7,OR(NOT(ISNUMBER(L23)),L23&gt;Resumen!$D$7)),MAX(I23,H23-R23),0),"")</f>
        <v/>
      </c>
      <c r="T23" s="22" t="str">
        <f>IF(V23="OK",IF(AND(J23&lt;=Resumen!$D$7,OR(NOT(ISNUMBER(L23)),L23&gt;Resumen!$D$7)),H23,0),"")</f>
        <v/>
      </c>
      <c r="U23" s="22" t="str">
        <f t="shared" si="3"/>
        <v/>
      </c>
      <c r="V23" s="1" t="str">
        <f t="shared" si="4"/>
        <v/>
      </c>
    </row>
    <row r="24" ht="27.0" customHeight="1">
      <c r="A24" s="1"/>
      <c r="B24" s="1"/>
      <c r="C24" s="12"/>
      <c r="D24" s="12"/>
      <c r="E24" s="12"/>
      <c r="F24" s="12"/>
      <c r="G24" s="12"/>
      <c r="H24" s="16"/>
      <c r="I24" s="16"/>
      <c r="J24" s="18"/>
      <c r="K24" s="12"/>
      <c r="L24" s="18"/>
      <c r="M24" s="20"/>
      <c r="N24" s="21" t="str">
        <f t="shared" si="1"/>
        <v/>
      </c>
      <c r="O24" s="22" t="str">
        <f t="shared" si="2"/>
        <v/>
      </c>
      <c r="P24" s="22" t="str">
        <f>IF(V24="OK",O24*MAX(0,MIN(Resumen!$D$6,N24,IF(ISNUMBER(L24),L24,N24))-J24),"")</f>
        <v/>
      </c>
      <c r="Q24" s="22" t="str">
        <f>IF(V24="OK",O24*MAX(0,MIN(Resumen!$D$7+1,N24,IF(ISNUMBER(L24),L24,N24))-J24)-O24*MAX(0,MIN(Resumen!$D$6,Resumen!$D$7+1,N24,IF(ISNUMBER(L24),L24,N24))-J24),"")</f>
        <v/>
      </c>
      <c r="R24" s="22" t="str">
        <f>IF(V24="OK",O24*MAX(0,MIN(Resumen!$D$7+1,N24,IF(ISNUMBER(L24),L24,N24))-J24),"")</f>
        <v/>
      </c>
      <c r="S24" s="22" t="str">
        <f>IF(V24="OK",IF(AND(J24&lt;=Resumen!$D$7,OR(NOT(ISNUMBER(L24)),L24&gt;Resumen!$D$7)),MAX(I24,H24-R24),0),"")</f>
        <v/>
      </c>
      <c r="T24" s="22" t="str">
        <f>IF(V24="OK",IF(AND(J24&lt;=Resumen!$D$7,OR(NOT(ISNUMBER(L24)),L24&gt;Resumen!$D$7)),H24,0),"")</f>
        <v/>
      </c>
      <c r="U24" s="22" t="str">
        <f t="shared" si="3"/>
        <v/>
      </c>
      <c r="V24" s="1" t="str">
        <f t="shared" si="4"/>
        <v/>
      </c>
    </row>
    <row r="25" ht="27.0" customHeight="1">
      <c r="A25" s="1"/>
      <c r="B25" s="1"/>
      <c r="C25" s="12"/>
      <c r="D25" s="12"/>
      <c r="E25" s="12"/>
      <c r="F25" s="12"/>
      <c r="G25" s="12"/>
      <c r="H25" s="16"/>
      <c r="I25" s="16"/>
      <c r="J25" s="18"/>
      <c r="K25" s="12"/>
      <c r="L25" s="18"/>
      <c r="M25" s="20"/>
      <c r="N25" s="21" t="str">
        <f t="shared" si="1"/>
        <v/>
      </c>
      <c r="O25" s="22" t="str">
        <f t="shared" si="2"/>
        <v/>
      </c>
      <c r="P25" s="22" t="str">
        <f>IF(V25="OK",O25*MAX(0,MIN(Resumen!$D$6,N25,IF(ISNUMBER(L25),L25,N25))-J25),"")</f>
        <v/>
      </c>
      <c r="Q25" s="22" t="str">
        <f>IF(V25="OK",O25*MAX(0,MIN(Resumen!$D$7+1,N25,IF(ISNUMBER(L25),L25,N25))-J25)-O25*MAX(0,MIN(Resumen!$D$6,Resumen!$D$7+1,N25,IF(ISNUMBER(L25),L25,N25))-J25),"")</f>
        <v/>
      </c>
      <c r="R25" s="22" t="str">
        <f>IF(V25="OK",O25*MAX(0,MIN(Resumen!$D$7+1,N25,IF(ISNUMBER(L25),L25,N25))-J25),"")</f>
        <v/>
      </c>
      <c r="S25" s="22" t="str">
        <f>IF(V25="OK",IF(AND(J25&lt;=Resumen!$D$7,OR(NOT(ISNUMBER(L25)),L25&gt;Resumen!$D$7)),MAX(I25,H25-R25),0),"")</f>
        <v/>
      </c>
      <c r="T25" s="22" t="str">
        <f>IF(V25="OK",IF(AND(J25&lt;=Resumen!$D$7,OR(NOT(ISNUMBER(L25)),L25&gt;Resumen!$D$7)),H25,0),"")</f>
        <v/>
      </c>
      <c r="U25" s="22" t="str">
        <f t="shared" si="3"/>
        <v/>
      </c>
      <c r="V25" s="1" t="str">
        <f t="shared" si="4"/>
        <v/>
      </c>
    </row>
    <row r="26" ht="27.0" customHeight="1">
      <c r="A26" s="1"/>
      <c r="B26" s="1"/>
      <c r="C26" s="12"/>
      <c r="D26" s="12"/>
      <c r="E26" s="12"/>
      <c r="F26" s="12"/>
      <c r="G26" s="12"/>
      <c r="H26" s="16"/>
      <c r="I26" s="16"/>
      <c r="J26" s="18"/>
      <c r="K26" s="12"/>
      <c r="L26" s="18"/>
      <c r="M26" s="20"/>
      <c r="N26" s="21" t="str">
        <f t="shared" si="1"/>
        <v/>
      </c>
      <c r="O26" s="22" t="str">
        <f t="shared" si="2"/>
        <v/>
      </c>
      <c r="P26" s="22" t="str">
        <f>IF(V26="OK",O26*MAX(0,MIN(Resumen!$D$6,N26,IF(ISNUMBER(L26),L26,N26))-J26),"")</f>
        <v/>
      </c>
      <c r="Q26" s="22" t="str">
        <f>IF(V26="OK",O26*MAX(0,MIN(Resumen!$D$7+1,N26,IF(ISNUMBER(L26),L26,N26))-J26)-O26*MAX(0,MIN(Resumen!$D$6,Resumen!$D$7+1,N26,IF(ISNUMBER(L26),L26,N26))-J26),"")</f>
        <v/>
      </c>
      <c r="R26" s="22" t="str">
        <f>IF(V26="OK",O26*MAX(0,MIN(Resumen!$D$7+1,N26,IF(ISNUMBER(L26),L26,N26))-J26),"")</f>
        <v/>
      </c>
      <c r="S26" s="22" t="str">
        <f>IF(V26="OK",IF(AND(J26&lt;=Resumen!$D$7,OR(NOT(ISNUMBER(L26)),L26&gt;Resumen!$D$7)),MAX(I26,H26-R26),0),"")</f>
        <v/>
      </c>
      <c r="T26" s="22" t="str">
        <f>IF(V26="OK",IF(AND(J26&lt;=Resumen!$D$7,OR(NOT(ISNUMBER(L26)),L26&gt;Resumen!$D$7)),H26,0),"")</f>
        <v/>
      </c>
      <c r="U26" s="22" t="str">
        <f t="shared" si="3"/>
        <v/>
      </c>
      <c r="V26" s="1" t="str">
        <f t="shared" si="4"/>
        <v/>
      </c>
    </row>
    <row r="27" ht="27.0" customHeight="1">
      <c r="A27" s="1"/>
      <c r="B27" s="1"/>
      <c r="C27" s="12"/>
      <c r="D27" s="12"/>
      <c r="E27" s="12"/>
      <c r="F27" s="12"/>
      <c r="G27" s="12"/>
      <c r="H27" s="16"/>
      <c r="I27" s="16"/>
      <c r="J27" s="18"/>
      <c r="K27" s="12"/>
      <c r="L27" s="18"/>
      <c r="M27" s="20"/>
      <c r="N27" s="21" t="str">
        <f t="shared" si="1"/>
        <v/>
      </c>
      <c r="O27" s="22" t="str">
        <f t="shared" si="2"/>
        <v/>
      </c>
      <c r="P27" s="22" t="str">
        <f>IF(V27="OK",O27*MAX(0,MIN(Resumen!$D$6,N27,IF(ISNUMBER(L27),L27,N27))-J27),"")</f>
        <v/>
      </c>
      <c r="Q27" s="22" t="str">
        <f>IF(V27="OK",O27*MAX(0,MIN(Resumen!$D$7+1,N27,IF(ISNUMBER(L27),L27,N27))-J27)-O27*MAX(0,MIN(Resumen!$D$6,Resumen!$D$7+1,N27,IF(ISNUMBER(L27),L27,N27))-J27),"")</f>
        <v/>
      </c>
      <c r="R27" s="22" t="str">
        <f>IF(V27="OK",O27*MAX(0,MIN(Resumen!$D$7+1,N27,IF(ISNUMBER(L27),L27,N27))-J27),"")</f>
        <v/>
      </c>
      <c r="S27" s="22" t="str">
        <f>IF(V27="OK",IF(AND(J27&lt;=Resumen!$D$7,OR(NOT(ISNUMBER(L27)),L27&gt;Resumen!$D$7)),MAX(I27,H27-R27),0),"")</f>
        <v/>
      </c>
      <c r="T27" s="22" t="str">
        <f>IF(V27="OK",IF(AND(J27&lt;=Resumen!$D$7,OR(NOT(ISNUMBER(L27)),L27&gt;Resumen!$D$7)),H27,0),"")</f>
        <v/>
      </c>
      <c r="U27" s="22" t="str">
        <f t="shared" si="3"/>
        <v/>
      </c>
      <c r="V27" s="1" t="str">
        <f t="shared" si="4"/>
        <v/>
      </c>
    </row>
    <row r="28" ht="27.0" customHeight="1">
      <c r="A28" s="1"/>
      <c r="B28" s="1"/>
      <c r="C28" s="12"/>
      <c r="D28" s="12"/>
      <c r="E28" s="12"/>
      <c r="F28" s="12"/>
      <c r="G28" s="12"/>
      <c r="H28" s="16"/>
      <c r="I28" s="16"/>
      <c r="J28" s="18"/>
      <c r="K28" s="12"/>
      <c r="L28" s="18"/>
      <c r="M28" s="20"/>
      <c r="N28" s="21" t="str">
        <f t="shared" si="1"/>
        <v/>
      </c>
      <c r="O28" s="22" t="str">
        <f t="shared" si="2"/>
        <v/>
      </c>
      <c r="P28" s="22" t="str">
        <f>IF(V28="OK",O28*MAX(0,MIN(Resumen!$D$6,N28,IF(ISNUMBER(L28),L28,N28))-J28),"")</f>
        <v/>
      </c>
      <c r="Q28" s="22" t="str">
        <f>IF(V28="OK",O28*MAX(0,MIN(Resumen!$D$7+1,N28,IF(ISNUMBER(L28),L28,N28))-J28)-O28*MAX(0,MIN(Resumen!$D$6,Resumen!$D$7+1,N28,IF(ISNUMBER(L28),L28,N28))-J28),"")</f>
        <v/>
      </c>
      <c r="R28" s="22" t="str">
        <f>IF(V28="OK",O28*MAX(0,MIN(Resumen!$D$7+1,N28,IF(ISNUMBER(L28),L28,N28))-J28),"")</f>
        <v/>
      </c>
      <c r="S28" s="22" t="str">
        <f>IF(V28="OK",IF(AND(J28&lt;=Resumen!$D$7,OR(NOT(ISNUMBER(L28)),L28&gt;Resumen!$D$7)),MAX(I28,H28-R28),0),"")</f>
        <v/>
      </c>
      <c r="T28" s="22" t="str">
        <f>IF(V28="OK",IF(AND(J28&lt;=Resumen!$D$7,OR(NOT(ISNUMBER(L28)),L28&gt;Resumen!$D$7)),H28,0),"")</f>
        <v/>
      </c>
      <c r="U28" s="22" t="str">
        <f t="shared" si="3"/>
        <v/>
      </c>
      <c r="V28" s="1" t="str">
        <f t="shared" si="4"/>
        <v/>
      </c>
    </row>
    <row r="29" ht="27.0" customHeight="1">
      <c r="A29" s="1"/>
      <c r="B29" s="1"/>
      <c r="C29" s="12"/>
      <c r="D29" s="12"/>
      <c r="E29" s="12"/>
      <c r="F29" s="12"/>
      <c r="G29" s="12"/>
      <c r="H29" s="16"/>
      <c r="I29" s="16"/>
      <c r="J29" s="18"/>
      <c r="K29" s="12"/>
      <c r="L29" s="18"/>
      <c r="M29" s="20"/>
      <c r="N29" s="21" t="str">
        <f t="shared" si="1"/>
        <v/>
      </c>
      <c r="O29" s="22" t="str">
        <f t="shared" si="2"/>
        <v/>
      </c>
      <c r="P29" s="22" t="str">
        <f>IF(V29="OK",O29*MAX(0,MIN(Resumen!$D$6,N29,IF(ISNUMBER(L29),L29,N29))-J29),"")</f>
        <v/>
      </c>
      <c r="Q29" s="22" t="str">
        <f>IF(V29="OK",O29*MAX(0,MIN(Resumen!$D$7+1,N29,IF(ISNUMBER(L29),L29,N29))-J29)-O29*MAX(0,MIN(Resumen!$D$6,Resumen!$D$7+1,N29,IF(ISNUMBER(L29),L29,N29))-J29),"")</f>
        <v/>
      </c>
      <c r="R29" s="22" t="str">
        <f>IF(V29="OK",O29*MAX(0,MIN(Resumen!$D$7+1,N29,IF(ISNUMBER(L29),L29,N29))-J29),"")</f>
        <v/>
      </c>
      <c r="S29" s="22" t="str">
        <f>IF(V29="OK",IF(AND(J29&lt;=Resumen!$D$7,OR(NOT(ISNUMBER(L29)),L29&gt;Resumen!$D$7)),MAX(I29,H29-R29),0),"")</f>
        <v/>
      </c>
      <c r="T29" s="22" t="str">
        <f>IF(V29="OK",IF(AND(J29&lt;=Resumen!$D$7,OR(NOT(ISNUMBER(L29)),L29&gt;Resumen!$D$7)),H29,0),"")</f>
        <v/>
      </c>
      <c r="U29" s="22" t="str">
        <f t="shared" si="3"/>
        <v/>
      </c>
      <c r="V29" s="1" t="str">
        <f t="shared" si="4"/>
        <v/>
      </c>
    </row>
    <row r="30" ht="27.0" customHeight="1">
      <c r="A30" s="1"/>
      <c r="B30" s="1"/>
      <c r="C30" s="12"/>
      <c r="D30" s="12"/>
      <c r="E30" s="12"/>
      <c r="F30" s="12"/>
      <c r="G30" s="12"/>
      <c r="H30" s="16"/>
      <c r="I30" s="16"/>
      <c r="J30" s="18"/>
      <c r="K30" s="12"/>
      <c r="L30" s="18"/>
      <c r="M30" s="20"/>
      <c r="N30" s="21" t="str">
        <f t="shared" si="1"/>
        <v/>
      </c>
      <c r="O30" s="22" t="str">
        <f t="shared" si="2"/>
        <v/>
      </c>
      <c r="P30" s="22" t="str">
        <f>IF(V30="OK",O30*MAX(0,MIN(Resumen!$D$6,N30,IF(ISNUMBER(L30),L30,N30))-J30),"")</f>
        <v/>
      </c>
      <c r="Q30" s="22" t="str">
        <f>IF(V30="OK",O30*MAX(0,MIN(Resumen!$D$7+1,N30,IF(ISNUMBER(L30),L30,N30))-J30)-O30*MAX(0,MIN(Resumen!$D$6,Resumen!$D$7+1,N30,IF(ISNUMBER(L30),L30,N30))-J30),"")</f>
        <v/>
      </c>
      <c r="R30" s="22" t="str">
        <f>IF(V30="OK",O30*MAX(0,MIN(Resumen!$D$7+1,N30,IF(ISNUMBER(L30),L30,N30))-J30),"")</f>
        <v/>
      </c>
      <c r="S30" s="22" t="str">
        <f>IF(V30="OK",IF(AND(J30&lt;=Resumen!$D$7,OR(NOT(ISNUMBER(L30)),L30&gt;Resumen!$D$7)),MAX(I30,H30-R30),0),"")</f>
        <v/>
      </c>
      <c r="T30" s="22" t="str">
        <f>IF(V30="OK",IF(AND(J30&lt;=Resumen!$D$7,OR(NOT(ISNUMBER(L30)),L30&gt;Resumen!$D$7)),H30,0),"")</f>
        <v/>
      </c>
      <c r="U30" s="22" t="str">
        <f t="shared" si="3"/>
        <v/>
      </c>
      <c r="V30" s="1" t="str">
        <f t="shared" si="4"/>
        <v/>
      </c>
    </row>
    <row r="31" ht="27.0" customHeight="1">
      <c r="A31" s="1"/>
      <c r="B31" s="1"/>
      <c r="C31" s="12"/>
      <c r="D31" s="12"/>
      <c r="E31" s="12"/>
      <c r="F31" s="12"/>
      <c r="G31" s="12"/>
      <c r="H31" s="16"/>
      <c r="I31" s="16"/>
      <c r="J31" s="18"/>
      <c r="K31" s="12"/>
      <c r="L31" s="18"/>
      <c r="M31" s="20"/>
      <c r="N31" s="21" t="str">
        <f t="shared" si="1"/>
        <v/>
      </c>
      <c r="O31" s="22" t="str">
        <f t="shared" si="2"/>
        <v/>
      </c>
      <c r="P31" s="22" t="str">
        <f>IF(V31="OK",O31*MAX(0,MIN(Resumen!$D$6,N31,IF(ISNUMBER(L31),L31,N31))-J31),"")</f>
        <v/>
      </c>
      <c r="Q31" s="22" t="str">
        <f>IF(V31="OK",O31*MAX(0,MIN(Resumen!$D$7+1,N31,IF(ISNUMBER(L31),L31,N31))-J31)-O31*MAX(0,MIN(Resumen!$D$6,Resumen!$D$7+1,N31,IF(ISNUMBER(L31),L31,N31))-J31),"")</f>
        <v/>
      </c>
      <c r="R31" s="22" t="str">
        <f>IF(V31="OK",O31*MAX(0,MIN(Resumen!$D$7+1,N31,IF(ISNUMBER(L31),L31,N31))-J31),"")</f>
        <v/>
      </c>
      <c r="S31" s="22" t="str">
        <f>IF(V31="OK",IF(AND(J31&lt;=Resumen!$D$7,OR(NOT(ISNUMBER(L31)),L31&gt;Resumen!$D$7)),MAX(I31,H31-R31),0),"")</f>
        <v/>
      </c>
      <c r="T31" s="22" t="str">
        <f>IF(V31="OK",IF(AND(J31&lt;=Resumen!$D$7,OR(NOT(ISNUMBER(L31)),L31&gt;Resumen!$D$7)),H31,0),"")</f>
        <v/>
      </c>
      <c r="U31" s="22" t="str">
        <f t="shared" si="3"/>
        <v/>
      </c>
      <c r="V31" s="1" t="str">
        <f t="shared" si="4"/>
        <v/>
      </c>
    </row>
    <row r="32" ht="27.0" customHeight="1">
      <c r="A32" s="1"/>
      <c r="B32" s="1"/>
      <c r="C32" s="12"/>
      <c r="D32" s="12"/>
      <c r="E32" s="12"/>
      <c r="F32" s="12"/>
      <c r="G32" s="12"/>
      <c r="H32" s="16"/>
      <c r="I32" s="16"/>
      <c r="J32" s="18"/>
      <c r="K32" s="12"/>
      <c r="L32" s="18"/>
      <c r="M32" s="20"/>
      <c r="N32" s="21" t="str">
        <f t="shared" si="1"/>
        <v/>
      </c>
      <c r="O32" s="22" t="str">
        <f t="shared" si="2"/>
        <v/>
      </c>
      <c r="P32" s="22" t="str">
        <f>IF(V32="OK",O32*MAX(0,MIN(Resumen!$D$6,N32,IF(ISNUMBER(L32),L32,N32))-J32),"")</f>
        <v/>
      </c>
      <c r="Q32" s="22" t="str">
        <f>IF(V32="OK",O32*MAX(0,MIN(Resumen!$D$7+1,N32,IF(ISNUMBER(L32),L32,N32))-J32)-O32*MAX(0,MIN(Resumen!$D$6,Resumen!$D$7+1,N32,IF(ISNUMBER(L32),L32,N32))-J32),"")</f>
        <v/>
      </c>
      <c r="R32" s="22" t="str">
        <f>IF(V32="OK",O32*MAX(0,MIN(Resumen!$D$7+1,N32,IF(ISNUMBER(L32),L32,N32))-J32),"")</f>
        <v/>
      </c>
      <c r="S32" s="22" t="str">
        <f>IF(V32="OK",IF(AND(J32&lt;=Resumen!$D$7,OR(NOT(ISNUMBER(L32)),L32&gt;Resumen!$D$7)),MAX(I32,H32-R32),0),"")</f>
        <v/>
      </c>
      <c r="T32" s="22" t="str">
        <f>IF(V32="OK",IF(AND(J32&lt;=Resumen!$D$7,OR(NOT(ISNUMBER(L32)),L32&gt;Resumen!$D$7)),H32,0),"")</f>
        <v/>
      </c>
      <c r="U32" s="22" t="str">
        <f t="shared" si="3"/>
        <v/>
      </c>
      <c r="V32" s="1" t="str">
        <f t="shared" si="4"/>
        <v/>
      </c>
    </row>
    <row r="33" ht="27.0" customHeight="1">
      <c r="A33" s="1"/>
      <c r="B33" s="1"/>
      <c r="C33" s="12"/>
      <c r="D33" s="12"/>
      <c r="E33" s="12"/>
      <c r="F33" s="12"/>
      <c r="G33" s="12"/>
      <c r="H33" s="16"/>
      <c r="I33" s="16"/>
      <c r="J33" s="18"/>
      <c r="K33" s="12"/>
      <c r="L33" s="18"/>
      <c r="M33" s="20"/>
      <c r="N33" s="21" t="str">
        <f t="shared" si="1"/>
        <v/>
      </c>
      <c r="O33" s="22" t="str">
        <f t="shared" si="2"/>
        <v/>
      </c>
      <c r="P33" s="22" t="str">
        <f>IF(V33="OK",O33*MAX(0,MIN(Resumen!$D$6,N33,IF(ISNUMBER(L33),L33,N33))-J33),"")</f>
        <v/>
      </c>
      <c r="Q33" s="22" t="str">
        <f>IF(V33="OK",O33*MAX(0,MIN(Resumen!$D$7+1,N33,IF(ISNUMBER(L33),L33,N33))-J33)-O33*MAX(0,MIN(Resumen!$D$6,Resumen!$D$7+1,N33,IF(ISNUMBER(L33),L33,N33))-J33),"")</f>
        <v/>
      </c>
      <c r="R33" s="22" t="str">
        <f>IF(V33="OK",O33*MAX(0,MIN(Resumen!$D$7+1,N33,IF(ISNUMBER(L33),L33,N33))-J33),"")</f>
        <v/>
      </c>
      <c r="S33" s="22" t="str">
        <f>IF(V33="OK",IF(AND(J33&lt;=Resumen!$D$7,OR(NOT(ISNUMBER(L33)),L33&gt;Resumen!$D$7)),MAX(I33,H33-R33),0),"")</f>
        <v/>
      </c>
      <c r="T33" s="22" t="str">
        <f>IF(V33="OK",IF(AND(J33&lt;=Resumen!$D$7,OR(NOT(ISNUMBER(L33)),L33&gt;Resumen!$D$7)),H33,0),"")</f>
        <v/>
      </c>
      <c r="U33" s="22" t="str">
        <f t="shared" si="3"/>
        <v/>
      </c>
      <c r="V33" s="1" t="str">
        <f t="shared" si="4"/>
        <v/>
      </c>
    </row>
    <row r="34" ht="27.0" customHeight="1">
      <c r="A34" s="1"/>
      <c r="B34" s="1"/>
      <c r="C34" s="12"/>
      <c r="D34" s="12"/>
      <c r="E34" s="12"/>
      <c r="F34" s="12"/>
      <c r="G34" s="12"/>
      <c r="H34" s="16"/>
      <c r="I34" s="16"/>
      <c r="J34" s="18"/>
      <c r="K34" s="12"/>
      <c r="L34" s="18"/>
      <c r="M34" s="20"/>
      <c r="N34" s="21" t="str">
        <f t="shared" si="1"/>
        <v/>
      </c>
      <c r="O34" s="22" t="str">
        <f t="shared" si="2"/>
        <v/>
      </c>
      <c r="P34" s="22" t="str">
        <f>IF(V34="OK",O34*MAX(0,MIN(Resumen!$D$6,N34,IF(ISNUMBER(L34),L34,N34))-J34),"")</f>
        <v/>
      </c>
      <c r="Q34" s="22" t="str">
        <f>IF(V34="OK",O34*MAX(0,MIN(Resumen!$D$7+1,N34,IF(ISNUMBER(L34),L34,N34))-J34)-O34*MAX(0,MIN(Resumen!$D$6,Resumen!$D$7+1,N34,IF(ISNUMBER(L34),L34,N34))-J34),"")</f>
        <v/>
      </c>
      <c r="R34" s="22" t="str">
        <f>IF(V34="OK",O34*MAX(0,MIN(Resumen!$D$7+1,N34,IF(ISNUMBER(L34),L34,N34))-J34),"")</f>
        <v/>
      </c>
      <c r="S34" s="22" t="str">
        <f>IF(V34="OK",IF(AND(J34&lt;=Resumen!$D$7,OR(NOT(ISNUMBER(L34)),L34&gt;Resumen!$D$7)),MAX(I34,H34-R34),0),"")</f>
        <v/>
      </c>
      <c r="T34" s="22" t="str">
        <f>IF(V34="OK",IF(AND(J34&lt;=Resumen!$D$7,OR(NOT(ISNUMBER(L34)),L34&gt;Resumen!$D$7)),H34,0),"")</f>
        <v/>
      </c>
      <c r="U34" s="22" t="str">
        <f t="shared" si="3"/>
        <v/>
      </c>
      <c r="V34" s="1" t="str">
        <f t="shared" si="4"/>
        <v/>
      </c>
    </row>
    <row r="35" ht="27.0" customHeight="1">
      <c r="A35" s="1"/>
      <c r="B35" s="1"/>
      <c r="C35" s="12"/>
      <c r="D35" s="12"/>
      <c r="E35" s="12"/>
      <c r="F35" s="12"/>
      <c r="G35" s="12"/>
      <c r="H35" s="16"/>
      <c r="I35" s="16"/>
      <c r="J35" s="18"/>
      <c r="K35" s="12"/>
      <c r="L35" s="18"/>
      <c r="M35" s="20"/>
      <c r="N35" s="21" t="str">
        <f t="shared" si="1"/>
        <v/>
      </c>
      <c r="O35" s="22" t="str">
        <f t="shared" si="2"/>
        <v/>
      </c>
      <c r="P35" s="22" t="str">
        <f>IF(V35="OK",O35*MAX(0,MIN(Resumen!$D$6,N35,IF(ISNUMBER(L35),L35,N35))-J35),"")</f>
        <v/>
      </c>
      <c r="Q35" s="22" t="str">
        <f>IF(V35="OK",O35*MAX(0,MIN(Resumen!$D$7+1,N35,IF(ISNUMBER(L35),L35,N35))-J35)-O35*MAX(0,MIN(Resumen!$D$6,Resumen!$D$7+1,N35,IF(ISNUMBER(L35),L35,N35))-J35),"")</f>
        <v/>
      </c>
      <c r="R35" s="22" t="str">
        <f>IF(V35="OK",O35*MAX(0,MIN(Resumen!$D$7+1,N35,IF(ISNUMBER(L35),L35,N35))-J35),"")</f>
        <v/>
      </c>
      <c r="S35" s="22" t="str">
        <f>IF(V35="OK",IF(AND(J35&lt;=Resumen!$D$7,OR(NOT(ISNUMBER(L35)),L35&gt;Resumen!$D$7)),MAX(I35,H35-R35),0),"")</f>
        <v/>
      </c>
      <c r="T35" s="22" t="str">
        <f>IF(V35="OK",IF(AND(J35&lt;=Resumen!$D$7,OR(NOT(ISNUMBER(L35)),L35&gt;Resumen!$D$7)),H35,0),"")</f>
        <v/>
      </c>
      <c r="U35" s="22" t="str">
        <f t="shared" si="3"/>
        <v/>
      </c>
      <c r="V35" s="1" t="str">
        <f t="shared" si="4"/>
        <v/>
      </c>
    </row>
    <row r="36" ht="27.0" customHeight="1">
      <c r="A36" s="1"/>
      <c r="B36" s="1"/>
      <c r="C36" s="1"/>
      <c r="D36" s="1"/>
      <c r="E36" s="1"/>
      <c r="F36" s="1"/>
      <c r="G36" s="1"/>
      <c r="H36" s="1"/>
      <c r="I36" s="1"/>
      <c r="J36" s="1"/>
      <c r="K36" s="1"/>
      <c r="L36" s="1"/>
      <c r="M36" s="1"/>
      <c r="N36" s="1"/>
      <c r="O36" s="1"/>
      <c r="P36" s="1"/>
      <c r="Q36" s="1"/>
      <c r="R36" s="1"/>
      <c r="S36" s="1"/>
      <c r="T36" s="1"/>
      <c r="U36" s="1"/>
      <c r="V36" s="1"/>
    </row>
    <row r="37" ht="27.0" customHeight="1">
      <c r="A37" s="1"/>
      <c r="B37" s="1"/>
      <c r="C37" s="1"/>
      <c r="D37" s="1"/>
      <c r="E37" s="1"/>
      <c r="F37" s="1"/>
      <c r="G37" s="1"/>
      <c r="H37" s="1"/>
      <c r="I37" s="1"/>
      <c r="J37" s="1"/>
      <c r="K37" s="1"/>
      <c r="L37" s="1"/>
      <c r="M37" s="1"/>
      <c r="N37" s="1"/>
      <c r="O37" s="1"/>
      <c r="P37" s="1"/>
      <c r="Q37" s="1"/>
      <c r="R37" s="1"/>
      <c r="S37" s="1"/>
      <c r="T37" s="1"/>
      <c r="U37" s="1"/>
      <c r="V37" s="1"/>
    </row>
    <row r="38" ht="27.0" customHeight="1">
      <c r="A38" s="1"/>
      <c r="B38" s="1"/>
      <c r="C38" s="1"/>
      <c r="D38" s="1"/>
      <c r="E38" s="1"/>
      <c r="F38" s="1"/>
      <c r="G38" s="1"/>
      <c r="H38" s="1"/>
      <c r="I38" s="1"/>
      <c r="J38" s="1"/>
      <c r="K38" s="1"/>
      <c r="L38" s="1"/>
      <c r="M38" s="1"/>
      <c r="N38" s="1"/>
      <c r="O38" s="1"/>
      <c r="P38" s="1"/>
      <c r="Q38" s="1"/>
      <c r="R38" s="1"/>
      <c r="S38" s="1"/>
      <c r="T38" s="1"/>
      <c r="U38" s="1"/>
      <c r="V38" s="1"/>
    </row>
    <row r="39" ht="27.0" customHeight="1">
      <c r="A39" s="1"/>
      <c r="B39" s="1"/>
      <c r="C39" s="1"/>
      <c r="D39" s="1"/>
      <c r="E39" s="1"/>
      <c r="F39" s="1"/>
      <c r="G39" s="1"/>
      <c r="H39" s="1"/>
      <c r="I39" s="1"/>
      <c r="J39" s="1"/>
      <c r="K39" s="1"/>
      <c r="L39" s="1"/>
      <c r="M39" s="1"/>
      <c r="N39" s="1"/>
      <c r="O39" s="1"/>
      <c r="P39" s="1"/>
      <c r="Q39" s="1"/>
      <c r="R39" s="1"/>
      <c r="S39" s="1"/>
      <c r="T39" s="1"/>
      <c r="U39" s="1"/>
      <c r="V39" s="1"/>
    </row>
    <row r="40" ht="27.0" customHeight="1">
      <c r="A40" s="1"/>
      <c r="B40" s="1"/>
      <c r="C40" s="1"/>
      <c r="D40" s="1"/>
      <c r="E40" s="1"/>
      <c r="F40" s="1"/>
      <c r="G40" s="1"/>
      <c r="H40" s="1"/>
      <c r="I40" s="1"/>
      <c r="J40" s="1"/>
      <c r="K40" s="1"/>
      <c r="L40" s="1"/>
      <c r="M40" s="1"/>
      <c r="N40" s="1"/>
      <c r="O40" s="1"/>
      <c r="P40" s="1"/>
      <c r="Q40" s="1"/>
      <c r="R40" s="1"/>
      <c r="S40" s="1"/>
      <c r="T40" s="1"/>
      <c r="U40" s="1"/>
      <c r="V40" s="1"/>
    </row>
    <row r="41" ht="27.0" customHeight="1">
      <c r="A41" s="1"/>
      <c r="B41" s="1"/>
      <c r="C41" s="1"/>
      <c r="D41" s="1"/>
      <c r="E41" s="1"/>
      <c r="F41" s="1"/>
      <c r="G41" s="1"/>
      <c r="H41" s="1"/>
      <c r="I41" s="1"/>
      <c r="J41" s="1"/>
      <c r="K41" s="1"/>
      <c r="L41" s="1"/>
      <c r="M41" s="1"/>
      <c r="N41" s="1"/>
      <c r="O41" s="1"/>
      <c r="P41" s="1"/>
      <c r="Q41" s="1"/>
      <c r="R41" s="1"/>
      <c r="S41" s="1"/>
      <c r="T41" s="1"/>
      <c r="U41" s="1"/>
      <c r="V41" s="1"/>
    </row>
    <row r="42" ht="27.0" customHeight="1">
      <c r="A42" s="1"/>
      <c r="B42" s="1"/>
      <c r="C42" s="1"/>
      <c r="D42" s="1"/>
      <c r="E42" s="1"/>
      <c r="F42" s="1"/>
      <c r="G42" s="1"/>
      <c r="H42" s="1"/>
      <c r="I42" s="1"/>
      <c r="J42" s="1"/>
      <c r="K42" s="1"/>
      <c r="L42" s="1"/>
      <c r="M42" s="1"/>
      <c r="N42" s="1"/>
      <c r="O42" s="1"/>
      <c r="P42" s="1"/>
      <c r="Q42" s="1"/>
      <c r="R42" s="1"/>
      <c r="S42" s="1"/>
      <c r="T42" s="1"/>
      <c r="U42" s="1"/>
      <c r="V42" s="1"/>
    </row>
    <row r="43" ht="27.0" customHeight="1">
      <c r="A43" s="1"/>
      <c r="B43" s="1"/>
      <c r="C43" s="1"/>
      <c r="D43" s="1"/>
      <c r="E43" s="1"/>
      <c r="F43" s="1"/>
      <c r="G43" s="1"/>
      <c r="H43" s="1"/>
      <c r="I43" s="1"/>
      <c r="J43" s="1"/>
      <c r="K43" s="1"/>
      <c r="L43" s="1"/>
      <c r="M43" s="1"/>
      <c r="N43" s="1"/>
      <c r="O43" s="1"/>
      <c r="P43" s="1"/>
      <c r="Q43" s="1"/>
      <c r="R43" s="1"/>
      <c r="S43" s="1"/>
      <c r="T43" s="1"/>
      <c r="U43" s="1"/>
      <c r="V43" s="1"/>
    </row>
    <row r="44" ht="27.0" customHeight="1">
      <c r="A44" s="1"/>
      <c r="B44" s="1"/>
      <c r="C44" s="1"/>
      <c r="D44" s="1"/>
      <c r="E44" s="1"/>
      <c r="F44" s="1"/>
      <c r="G44" s="1"/>
      <c r="H44" s="1"/>
      <c r="I44" s="1"/>
      <c r="J44" s="1"/>
      <c r="K44" s="1"/>
      <c r="L44" s="1"/>
      <c r="M44" s="1"/>
      <c r="N44" s="1"/>
      <c r="O44" s="1"/>
      <c r="P44" s="1"/>
      <c r="Q44" s="1"/>
      <c r="R44" s="1"/>
      <c r="S44" s="1"/>
      <c r="T44" s="1"/>
      <c r="U44" s="1"/>
      <c r="V44" s="1"/>
    </row>
    <row r="45" ht="27.0" customHeight="1">
      <c r="A45" s="1"/>
      <c r="B45" s="1"/>
      <c r="C45" s="1"/>
      <c r="D45" s="1"/>
      <c r="E45" s="1"/>
      <c r="F45" s="1"/>
      <c r="G45" s="1"/>
      <c r="H45" s="1"/>
      <c r="I45" s="1"/>
      <c r="J45" s="1"/>
      <c r="K45" s="1"/>
      <c r="L45" s="1"/>
      <c r="M45" s="1"/>
      <c r="N45" s="1"/>
      <c r="O45" s="1"/>
      <c r="P45" s="1"/>
      <c r="Q45" s="1"/>
      <c r="R45" s="1"/>
      <c r="S45" s="1"/>
      <c r="T45" s="1"/>
      <c r="U45" s="1"/>
      <c r="V45" s="1"/>
    </row>
    <row r="46" ht="27.0" customHeight="1">
      <c r="A46" s="1"/>
      <c r="B46" s="1"/>
      <c r="C46" s="1"/>
      <c r="D46" s="1"/>
      <c r="E46" s="1"/>
      <c r="F46" s="1"/>
      <c r="G46" s="1"/>
      <c r="H46" s="1"/>
      <c r="I46" s="1"/>
      <c r="J46" s="1"/>
      <c r="K46" s="1"/>
      <c r="L46" s="1"/>
      <c r="M46" s="1"/>
      <c r="N46" s="1"/>
      <c r="O46" s="1"/>
      <c r="P46" s="1"/>
      <c r="Q46" s="1"/>
      <c r="R46" s="1"/>
      <c r="S46" s="1"/>
      <c r="T46" s="1"/>
      <c r="U46" s="1"/>
      <c r="V46" s="1"/>
    </row>
    <row r="47" ht="27.0" customHeight="1">
      <c r="A47" s="1"/>
      <c r="B47" s="1"/>
      <c r="C47" s="1"/>
      <c r="D47" s="1"/>
      <c r="E47" s="1"/>
      <c r="F47" s="1"/>
      <c r="G47" s="1"/>
      <c r="H47" s="1"/>
      <c r="I47" s="1"/>
      <c r="J47" s="1"/>
      <c r="K47" s="1"/>
      <c r="L47" s="1"/>
      <c r="M47" s="1"/>
      <c r="N47" s="1"/>
      <c r="O47" s="1"/>
      <c r="P47" s="1"/>
      <c r="Q47" s="1"/>
      <c r="R47" s="1"/>
      <c r="S47" s="1"/>
      <c r="T47" s="1"/>
      <c r="U47" s="1"/>
      <c r="V47" s="1"/>
    </row>
    <row r="48" ht="27.0" customHeight="1">
      <c r="A48" s="1"/>
      <c r="B48" s="1"/>
      <c r="C48" s="1"/>
      <c r="D48" s="1"/>
      <c r="E48" s="1"/>
      <c r="F48" s="1"/>
      <c r="G48" s="1"/>
      <c r="H48" s="1"/>
      <c r="I48" s="1"/>
      <c r="J48" s="1"/>
      <c r="K48" s="1"/>
      <c r="L48" s="1"/>
      <c r="M48" s="1"/>
      <c r="N48" s="1"/>
      <c r="O48" s="1"/>
      <c r="P48" s="1"/>
      <c r="Q48" s="1"/>
      <c r="R48" s="1"/>
      <c r="S48" s="1"/>
      <c r="T48" s="1"/>
      <c r="U48" s="1"/>
      <c r="V48" s="1"/>
    </row>
    <row r="49" ht="27.0" customHeight="1">
      <c r="A49" s="1"/>
      <c r="B49" s="1"/>
      <c r="C49" s="1"/>
      <c r="D49" s="1"/>
      <c r="E49" s="1"/>
      <c r="F49" s="1"/>
      <c r="G49" s="1"/>
      <c r="H49" s="1"/>
      <c r="I49" s="1"/>
      <c r="J49" s="1"/>
      <c r="K49" s="1"/>
      <c r="L49" s="1"/>
      <c r="M49" s="1"/>
      <c r="N49" s="1"/>
      <c r="O49" s="1"/>
      <c r="P49" s="1"/>
      <c r="Q49" s="1"/>
      <c r="R49" s="1"/>
      <c r="S49" s="1"/>
      <c r="T49" s="1"/>
      <c r="U49" s="1"/>
      <c r="V49" s="1"/>
    </row>
    <row r="50" ht="27.0" customHeight="1">
      <c r="A50" s="1"/>
      <c r="B50" s="1"/>
      <c r="C50" s="1"/>
      <c r="D50" s="1"/>
      <c r="E50" s="1"/>
      <c r="F50" s="1"/>
      <c r="G50" s="1"/>
      <c r="H50" s="1"/>
      <c r="I50" s="1"/>
      <c r="J50" s="1"/>
      <c r="K50" s="1"/>
      <c r="L50" s="1"/>
      <c r="M50" s="1"/>
      <c r="N50" s="1"/>
      <c r="O50" s="1"/>
      <c r="P50" s="1"/>
      <c r="Q50" s="1"/>
      <c r="R50" s="1"/>
      <c r="S50" s="1"/>
      <c r="T50" s="1"/>
      <c r="U50" s="1"/>
      <c r="V50" s="1"/>
    </row>
    <row r="51" ht="27.0" customHeight="1">
      <c r="A51" s="1"/>
      <c r="B51" s="1"/>
      <c r="C51" s="1"/>
      <c r="D51" s="1"/>
      <c r="E51" s="1"/>
      <c r="F51" s="1"/>
      <c r="G51" s="1"/>
      <c r="H51" s="1"/>
      <c r="I51" s="1"/>
      <c r="J51" s="1"/>
      <c r="K51" s="1"/>
      <c r="L51" s="1"/>
      <c r="M51" s="1"/>
      <c r="N51" s="1"/>
      <c r="O51" s="1"/>
      <c r="P51" s="1"/>
      <c r="Q51" s="1"/>
      <c r="R51" s="1"/>
      <c r="S51" s="1"/>
      <c r="T51" s="1"/>
      <c r="U51" s="1"/>
      <c r="V51" s="1"/>
    </row>
    <row r="52" ht="27.0" customHeight="1">
      <c r="A52" s="1"/>
      <c r="B52" s="1"/>
      <c r="C52" s="1"/>
      <c r="D52" s="1"/>
      <c r="E52" s="1"/>
      <c r="F52" s="1"/>
      <c r="G52" s="1"/>
      <c r="H52" s="1"/>
      <c r="I52" s="1"/>
      <c r="J52" s="1"/>
      <c r="K52" s="1"/>
      <c r="L52" s="1"/>
      <c r="M52" s="1"/>
      <c r="N52" s="1"/>
      <c r="O52" s="1"/>
      <c r="P52" s="1"/>
      <c r="Q52" s="1"/>
      <c r="R52" s="1"/>
      <c r="S52" s="1"/>
      <c r="T52" s="1"/>
      <c r="U52" s="1"/>
      <c r="V52" s="1"/>
    </row>
    <row r="53" ht="27.0" customHeight="1">
      <c r="A53" s="1"/>
      <c r="B53" s="1"/>
      <c r="C53" s="1"/>
      <c r="D53" s="1"/>
      <c r="E53" s="1"/>
      <c r="F53" s="1"/>
      <c r="G53" s="1"/>
      <c r="H53" s="1"/>
      <c r="I53" s="1"/>
      <c r="J53" s="1"/>
      <c r="K53" s="1"/>
      <c r="L53" s="1"/>
      <c r="M53" s="1"/>
      <c r="N53" s="1"/>
      <c r="O53" s="1"/>
      <c r="P53" s="1"/>
      <c r="Q53" s="1"/>
      <c r="R53" s="1"/>
      <c r="S53" s="1"/>
      <c r="T53" s="1"/>
      <c r="U53" s="1"/>
      <c r="V53" s="1"/>
    </row>
    <row r="54" ht="27.0" customHeight="1">
      <c r="A54" s="1"/>
      <c r="B54" s="1"/>
      <c r="C54" s="1"/>
      <c r="D54" s="1"/>
      <c r="E54" s="1"/>
      <c r="F54" s="1"/>
      <c r="G54" s="1"/>
      <c r="H54" s="1"/>
      <c r="I54" s="1"/>
      <c r="J54" s="1"/>
      <c r="K54" s="1"/>
      <c r="L54" s="1"/>
      <c r="M54" s="1"/>
      <c r="N54" s="1"/>
      <c r="O54" s="1"/>
      <c r="P54" s="1"/>
      <c r="Q54" s="1"/>
      <c r="R54" s="1"/>
      <c r="S54" s="1"/>
      <c r="T54" s="1"/>
      <c r="U54" s="1"/>
      <c r="V54" s="1"/>
    </row>
    <row r="55" ht="27.0" customHeight="1">
      <c r="A55" s="1"/>
      <c r="B55" s="1"/>
      <c r="C55" s="1"/>
      <c r="D55" s="1"/>
      <c r="E55" s="1"/>
      <c r="F55" s="1"/>
      <c r="G55" s="1"/>
      <c r="H55" s="1"/>
      <c r="I55" s="1"/>
      <c r="J55" s="1"/>
      <c r="K55" s="1"/>
      <c r="L55" s="1"/>
      <c r="M55" s="1"/>
      <c r="N55" s="1"/>
      <c r="O55" s="1"/>
      <c r="P55" s="1"/>
      <c r="Q55" s="1"/>
      <c r="R55" s="1"/>
      <c r="S55" s="1"/>
      <c r="T55" s="1"/>
      <c r="U55" s="1"/>
      <c r="V55" s="1"/>
    </row>
    <row r="56" ht="27.0" customHeight="1">
      <c r="A56" s="1"/>
      <c r="B56" s="1"/>
      <c r="C56" s="1"/>
      <c r="D56" s="1"/>
      <c r="E56" s="1"/>
      <c r="F56" s="1"/>
      <c r="G56" s="1"/>
      <c r="H56" s="1"/>
      <c r="I56" s="1"/>
      <c r="J56" s="1"/>
      <c r="K56" s="1"/>
      <c r="L56" s="1"/>
      <c r="M56" s="1"/>
      <c r="N56" s="1"/>
      <c r="O56" s="1"/>
      <c r="P56" s="1"/>
      <c r="Q56" s="1"/>
      <c r="R56" s="1"/>
      <c r="S56" s="1"/>
      <c r="T56" s="1"/>
      <c r="U56" s="1"/>
      <c r="V56" s="1"/>
    </row>
    <row r="57" ht="27.0" customHeight="1">
      <c r="A57" s="1"/>
      <c r="B57" s="1"/>
      <c r="C57" s="1"/>
      <c r="D57" s="1"/>
      <c r="E57" s="1"/>
      <c r="F57" s="1"/>
      <c r="G57" s="1"/>
      <c r="H57" s="1"/>
      <c r="I57" s="1"/>
      <c r="J57" s="1"/>
      <c r="K57" s="1"/>
      <c r="L57" s="1"/>
      <c r="M57" s="1"/>
      <c r="N57" s="1"/>
      <c r="O57" s="1"/>
      <c r="P57" s="1"/>
      <c r="Q57" s="1"/>
      <c r="R57" s="1"/>
      <c r="S57" s="1"/>
      <c r="T57" s="1"/>
      <c r="U57" s="1"/>
      <c r="V57" s="1"/>
    </row>
    <row r="58" ht="27.0" customHeight="1">
      <c r="A58" s="1"/>
      <c r="B58" s="1"/>
      <c r="C58" s="1"/>
      <c r="D58" s="1"/>
      <c r="E58" s="1"/>
      <c r="F58" s="1"/>
      <c r="G58" s="1"/>
      <c r="H58" s="1"/>
      <c r="I58" s="1"/>
      <c r="J58" s="1"/>
      <c r="K58" s="1"/>
      <c r="L58" s="1"/>
      <c r="M58" s="1"/>
      <c r="N58" s="1"/>
      <c r="O58" s="1"/>
      <c r="P58" s="1"/>
      <c r="Q58" s="1"/>
      <c r="R58" s="1"/>
      <c r="S58" s="1"/>
      <c r="T58" s="1"/>
      <c r="U58" s="1"/>
      <c r="V58" s="1"/>
    </row>
    <row r="59" ht="27.0" customHeight="1">
      <c r="A59" s="1"/>
      <c r="B59" s="1"/>
      <c r="C59" s="1"/>
      <c r="D59" s="1"/>
      <c r="E59" s="1"/>
      <c r="F59" s="1"/>
      <c r="G59" s="1"/>
      <c r="H59" s="1"/>
      <c r="I59" s="1"/>
      <c r="J59" s="1"/>
      <c r="K59" s="1"/>
      <c r="L59" s="1"/>
      <c r="M59" s="1"/>
      <c r="N59" s="1"/>
      <c r="O59" s="1"/>
      <c r="P59" s="1"/>
      <c r="Q59" s="1"/>
      <c r="R59" s="1"/>
      <c r="S59" s="1"/>
      <c r="T59" s="1"/>
      <c r="U59" s="1"/>
      <c r="V59" s="1"/>
    </row>
    <row r="60" ht="27.0" customHeight="1">
      <c r="A60" s="1"/>
      <c r="B60" s="1"/>
      <c r="C60" s="1"/>
      <c r="D60" s="1"/>
      <c r="E60" s="1"/>
      <c r="F60" s="1"/>
      <c r="G60" s="1"/>
      <c r="H60" s="1"/>
      <c r="I60" s="1"/>
      <c r="J60" s="1"/>
      <c r="K60" s="1"/>
      <c r="L60" s="1"/>
      <c r="M60" s="1"/>
      <c r="N60" s="1"/>
      <c r="O60" s="1"/>
      <c r="P60" s="1"/>
      <c r="Q60" s="1"/>
      <c r="R60" s="1"/>
      <c r="S60" s="1"/>
      <c r="T60" s="1"/>
      <c r="U60" s="1"/>
      <c r="V60" s="1"/>
    </row>
    <row r="61" ht="27.0" customHeight="1">
      <c r="A61" s="1"/>
      <c r="B61" s="1"/>
      <c r="C61" s="1"/>
      <c r="D61" s="1"/>
      <c r="E61" s="1"/>
      <c r="F61" s="1"/>
      <c r="G61" s="1"/>
      <c r="H61" s="1"/>
      <c r="I61" s="1"/>
      <c r="J61" s="1"/>
      <c r="K61" s="1"/>
      <c r="L61" s="1"/>
      <c r="M61" s="1"/>
      <c r="N61" s="1"/>
      <c r="O61" s="1"/>
      <c r="P61" s="1"/>
      <c r="Q61" s="1"/>
      <c r="R61" s="1"/>
      <c r="S61" s="1"/>
      <c r="T61" s="1"/>
      <c r="U61" s="1"/>
      <c r="V61" s="1"/>
    </row>
    <row r="62" ht="27.0" customHeight="1">
      <c r="A62" s="1"/>
      <c r="B62" s="1"/>
      <c r="C62" s="1"/>
      <c r="D62" s="1"/>
      <c r="E62" s="1"/>
      <c r="F62" s="1"/>
      <c r="G62" s="1"/>
      <c r="H62" s="1"/>
      <c r="I62" s="1"/>
      <c r="J62" s="1"/>
      <c r="K62" s="1"/>
      <c r="L62" s="1"/>
      <c r="M62" s="1"/>
      <c r="N62" s="1"/>
      <c r="O62" s="1"/>
      <c r="P62" s="1"/>
      <c r="Q62" s="1"/>
      <c r="R62" s="1"/>
      <c r="S62" s="1"/>
      <c r="T62" s="1"/>
      <c r="U62" s="1"/>
      <c r="V62" s="1"/>
    </row>
    <row r="63" ht="27.0" customHeight="1">
      <c r="A63" s="1"/>
      <c r="B63" s="1"/>
      <c r="C63" s="1"/>
      <c r="D63" s="1"/>
      <c r="E63" s="1"/>
      <c r="F63" s="1"/>
      <c r="G63" s="1"/>
      <c r="H63" s="1"/>
      <c r="I63" s="1"/>
      <c r="J63" s="1"/>
      <c r="K63" s="1"/>
      <c r="L63" s="1"/>
      <c r="M63" s="1"/>
      <c r="N63" s="1"/>
      <c r="O63" s="1"/>
      <c r="P63" s="1"/>
      <c r="Q63" s="1"/>
      <c r="R63" s="1"/>
      <c r="S63" s="1"/>
      <c r="T63" s="1"/>
      <c r="U63" s="1"/>
      <c r="V63" s="1"/>
    </row>
    <row r="64" ht="27.0" customHeight="1">
      <c r="A64" s="1"/>
      <c r="B64" s="1"/>
      <c r="C64" s="1"/>
      <c r="D64" s="1"/>
      <c r="E64" s="1"/>
      <c r="F64" s="1"/>
      <c r="G64" s="1"/>
      <c r="H64" s="1"/>
      <c r="I64" s="1"/>
      <c r="J64" s="1"/>
      <c r="K64" s="1"/>
      <c r="L64" s="1"/>
      <c r="M64" s="1"/>
      <c r="N64" s="1"/>
      <c r="O64" s="1"/>
      <c r="P64" s="1"/>
      <c r="Q64" s="1"/>
      <c r="R64" s="1"/>
      <c r="S64" s="1"/>
      <c r="T64" s="1"/>
      <c r="U64" s="1"/>
      <c r="V64" s="1"/>
    </row>
    <row r="65" ht="27.0" customHeight="1">
      <c r="A65" s="1"/>
      <c r="B65" s="1"/>
      <c r="C65" s="1"/>
      <c r="D65" s="1"/>
      <c r="E65" s="1"/>
      <c r="F65" s="1"/>
      <c r="G65" s="1"/>
      <c r="H65" s="1"/>
      <c r="I65" s="1"/>
      <c r="J65" s="1"/>
      <c r="K65" s="1"/>
      <c r="L65" s="1"/>
      <c r="M65" s="1"/>
      <c r="N65" s="1"/>
      <c r="O65" s="1"/>
      <c r="P65" s="1"/>
      <c r="Q65" s="1"/>
      <c r="R65" s="1"/>
      <c r="S65" s="1"/>
      <c r="T65" s="1"/>
      <c r="U65" s="1"/>
      <c r="V65" s="1"/>
    </row>
    <row r="66" ht="27.0" customHeight="1">
      <c r="A66" s="1"/>
      <c r="B66" s="1"/>
      <c r="C66" s="1"/>
      <c r="D66" s="1"/>
      <c r="E66" s="1"/>
      <c r="F66" s="1"/>
      <c r="G66" s="1"/>
      <c r="H66" s="1"/>
      <c r="I66" s="1"/>
      <c r="J66" s="1"/>
      <c r="K66" s="1"/>
      <c r="L66" s="1"/>
      <c r="M66" s="1"/>
      <c r="N66" s="1"/>
      <c r="O66" s="1"/>
      <c r="P66" s="1"/>
      <c r="Q66" s="1"/>
      <c r="R66" s="1"/>
      <c r="S66" s="1"/>
      <c r="T66" s="1"/>
      <c r="U66" s="1"/>
      <c r="V66" s="1"/>
    </row>
    <row r="67" ht="27.0" customHeight="1">
      <c r="A67" s="1"/>
      <c r="B67" s="1"/>
      <c r="C67" s="1"/>
      <c r="D67" s="1"/>
      <c r="E67" s="1"/>
      <c r="F67" s="1"/>
      <c r="G67" s="1"/>
      <c r="H67" s="1"/>
      <c r="I67" s="1"/>
      <c r="J67" s="1"/>
      <c r="K67" s="1"/>
      <c r="L67" s="1"/>
      <c r="M67" s="1"/>
      <c r="N67" s="1"/>
      <c r="O67" s="1"/>
      <c r="P67" s="1"/>
      <c r="Q67" s="1"/>
      <c r="R67" s="1"/>
      <c r="S67" s="1"/>
      <c r="T67" s="1"/>
      <c r="U67" s="1"/>
      <c r="V67" s="1"/>
    </row>
    <row r="68" ht="27.0" customHeight="1">
      <c r="A68" s="1"/>
      <c r="B68" s="1"/>
      <c r="C68" s="1"/>
      <c r="D68" s="1"/>
      <c r="E68" s="1"/>
      <c r="F68" s="1"/>
      <c r="G68" s="1"/>
      <c r="H68" s="1"/>
      <c r="I68" s="1"/>
      <c r="J68" s="1"/>
      <c r="K68" s="1"/>
      <c r="L68" s="1"/>
      <c r="M68" s="1"/>
      <c r="N68" s="1"/>
      <c r="O68" s="1"/>
      <c r="P68" s="1"/>
      <c r="Q68" s="1"/>
      <c r="R68" s="1"/>
      <c r="S68" s="1"/>
      <c r="T68" s="1"/>
      <c r="U68" s="1"/>
      <c r="V68" s="1"/>
    </row>
    <row r="69" ht="27.0" customHeight="1">
      <c r="A69" s="1"/>
      <c r="B69" s="1"/>
      <c r="C69" s="1"/>
      <c r="D69" s="1"/>
      <c r="E69" s="1"/>
      <c r="F69" s="1"/>
      <c r="G69" s="1"/>
      <c r="H69" s="1"/>
      <c r="I69" s="1"/>
      <c r="J69" s="1"/>
      <c r="K69" s="1"/>
      <c r="L69" s="1"/>
      <c r="M69" s="1"/>
      <c r="N69" s="1"/>
      <c r="O69" s="1"/>
      <c r="P69" s="1"/>
      <c r="Q69" s="1"/>
      <c r="R69" s="1"/>
      <c r="S69" s="1"/>
      <c r="T69" s="1"/>
      <c r="U69" s="1"/>
      <c r="V69" s="1"/>
    </row>
    <row r="70" ht="27.0" customHeight="1">
      <c r="A70" s="1"/>
      <c r="B70" s="1"/>
      <c r="C70" s="1"/>
      <c r="D70" s="1"/>
      <c r="E70" s="1"/>
      <c r="F70" s="1"/>
      <c r="G70" s="1"/>
      <c r="H70" s="1"/>
      <c r="I70" s="1"/>
      <c r="J70" s="1"/>
      <c r="K70" s="1"/>
      <c r="L70" s="1"/>
      <c r="M70" s="1"/>
      <c r="N70" s="1"/>
      <c r="O70" s="1"/>
      <c r="P70" s="1"/>
      <c r="Q70" s="1"/>
      <c r="R70" s="1"/>
      <c r="S70" s="1"/>
      <c r="T70" s="1"/>
      <c r="U70" s="1"/>
      <c r="V70" s="1"/>
    </row>
    <row r="71" ht="27.0" customHeight="1">
      <c r="A71" s="1"/>
      <c r="B71" s="1"/>
      <c r="C71" s="1"/>
      <c r="D71" s="1"/>
      <c r="E71" s="1"/>
      <c r="F71" s="1"/>
      <c r="G71" s="1"/>
      <c r="H71" s="1"/>
      <c r="I71" s="1"/>
      <c r="J71" s="1"/>
      <c r="K71" s="1"/>
      <c r="L71" s="1"/>
      <c r="M71" s="1"/>
      <c r="N71" s="1"/>
      <c r="O71" s="1"/>
      <c r="P71" s="1"/>
      <c r="Q71" s="1"/>
      <c r="R71" s="1"/>
      <c r="S71" s="1"/>
      <c r="T71" s="1"/>
      <c r="U71" s="1"/>
      <c r="V71" s="1"/>
    </row>
    <row r="72" ht="27.0" customHeight="1">
      <c r="A72" s="1"/>
      <c r="B72" s="1"/>
      <c r="C72" s="1"/>
      <c r="D72" s="1"/>
      <c r="E72" s="1"/>
      <c r="F72" s="1"/>
      <c r="G72" s="1"/>
      <c r="H72" s="1"/>
      <c r="I72" s="1"/>
      <c r="J72" s="1"/>
      <c r="K72" s="1"/>
      <c r="L72" s="1"/>
      <c r="M72" s="1"/>
      <c r="N72" s="1"/>
      <c r="O72" s="1"/>
      <c r="P72" s="1"/>
      <c r="Q72" s="1"/>
      <c r="R72" s="1"/>
      <c r="S72" s="1"/>
      <c r="T72" s="1"/>
      <c r="U72" s="1"/>
      <c r="V72" s="1"/>
    </row>
    <row r="73" ht="27.0" customHeight="1">
      <c r="A73" s="1"/>
      <c r="B73" s="1"/>
      <c r="C73" s="1"/>
      <c r="D73" s="1"/>
      <c r="E73" s="1"/>
      <c r="F73" s="1"/>
      <c r="G73" s="1"/>
      <c r="H73" s="1"/>
      <c r="I73" s="1"/>
      <c r="J73" s="1"/>
      <c r="K73" s="1"/>
      <c r="L73" s="1"/>
      <c r="M73" s="1"/>
      <c r="N73" s="1"/>
      <c r="O73" s="1"/>
      <c r="P73" s="1"/>
      <c r="Q73" s="1"/>
      <c r="R73" s="1"/>
      <c r="S73" s="1"/>
      <c r="T73" s="1"/>
      <c r="U73" s="1"/>
      <c r="V73" s="1"/>
    </row>
    <row r="74" ht="27.0" customHeight="1">
      <c r="A74" s="1"/>
      <c r="B74" s="1"/>
      <c r="C74" s="1"/>
      <c r="D74" s="1"/>
      <c r="E74" s="1"/>
      <c r="F74" s="1"/>
      <c r="G74" s="1"/>
      <c r="H74" s="1"/>
      <c r="I74" s="1"/>
      <c r="J74" s="1"/>
      <c r="K74" s="1"/>
      <c r="L74" s="1"/>
      <c r="M74" s="1"/>
      <c r="N74" s="1"/>
      <c r="O74" s="1"/>
      <c r="P74" s="1"/>
      <c r="Q74" s="1"/>
      <c r="R74" s="1"/>
      <c r="S74" s="1"/>
      <c r="T74" s="1"/>
      <c r="U74" s="1"/>
      <c r="V74" s="1"/>
    </row>
    <row r="75" ht="27.0" customHeight="1">
      <c r="A75" s="1"/>
      <c r="B75" s="1"/>
      <c r="C75" s="1"/>
      <c r="D75" s="1"/>
      <c r="E75" s="1"/>
      <c r="F75" s="1"/>
      <c r="G75" s="1"/>
      <c r="H75" s="1"/>
      <c r="I75" s="1"/>
      <c r="J75" s="1"/>
      <c r="K75" s="1"/>
      <c r="L75" s="1"/>
      <c r="M75" s="1"/>
      <c r="N75" s="1"/>
      <c r="O75" s="1"/>
      <c r="P75" s="1"/>
      <c r="Q75" s="1"/>
      <c r="R75" s="1"/>
      <c r="S75" s="1"/>
      <c r="T75" s="1"/>
      <c r="U75" s="1"/>
      <c r="V75" s="1"/>
    </row>
    <row r="76" ht="27.0" customHeight="1">
      <c r="A76" s="1"/>
      <c r="B76" s="1"/>
      <c r="C76" s="1"/>
      <c r="D76" s="1"/>
      <c r="E76" s="1"/>
      <c r="F76" s="1"/>
      <c r="G76" s="1"/>
      <c r="H76" s="1"/>
      <c r="I76" s="1"/>
      <c r="J76" s="1"/>
      <c r="K76" s="1"/>
      <c r="L76" s="1"/>
      <c r="M76" s="1"/>
      <c r="N76" s="1"/>
      <c r="O76" s="1"/>
      <c r="P76" s="1"/>
      <c r="Q76" s="1"/>
      <c r="R76" s="1"/>
      <c r="S76" s="1"/>
      <c r="T76" s="1"/>
      <c r="U76" s="1"/>
      <c r="V76" s="1"/>
    </row>
    <row r="77" ht="27.0" customHeight="1">
      <c r="A77" s="1"/>
      <c r="B77" s="1"/>
      <c r="C77" s="1"/>
      <c r="D77" s="1"/>
      <c r="E77" s="1"/>
      <c r="F77" s="1"/>
      <c r="G77" s="1"/>
      <c r="H77" s="1"/>
      <c r="I77" s="1"/>
      <c r="J77" s="1"/>
      <c r="K77" s="1"/>
      <c r="L77" s="1"/>
      <c r="M77" s="1"/>
      <c r="N77" s="1"/>
      <c r="O77" s="1"/>
      <c r="P77" s="1"/>
      <c r="Q77" s="1"/>
      <c r="R77" s="1"/>
      <c r="S77" s="1"/>
      <c r="T77" s="1"/>
      <c r="U77" s="1"/>
      <c r="V77" s="1"/>
    </row>
    <row r="78" ht="27.0" customHeight="1">
      <c r="A78" s="1"/>
      <c r="B78" s="1"/>
      <c r="C78" s="1"/>
      <c r="D78" s="1"/>
      <c r="E78" s="1"/>
      <c r="F78" s="1"/>
      <c r="G78" s="1"/>
      <c r="H78" s="1"/>
      <c r="I78" s="1"/>
      <c r="J78" s="1"/>
      <c r="K78" s="1"/>
      <c r="L78" s="1"/>
      <c r="M78" s="1"/>
      <c r="N78" s="1"/>
      <c r="O78" s="1"/>
      <c r="P78" s="1"/>
      <c r="Q78" s="1"/>
      <c r="R78" s="1"/>
      <c r="S78" s="1"/>
      <c r="T78" s="1"/>
      <c r="U78" s="1"/>
      <c r="V78" s="1"/>
    </row>
    <row r="79" ht="27.0" customHeight="1">
      <c r="A79" s="1"/>
      <c r="B79" s="1"/>
      <c r="C79" s="1"/>
      <c r="D79" s="1"/>
      <c r="E79" s="1"/>
      <c r="F79" s="1"/>
      <c r="G79" s="1"/>
      <c r="H79" s="1"/>
      <c r="I79" s="1"/>
      <c r="J79" s="1"/>
      <c r="K79" s="1"/>
      <c r="L79" s="1"/>
      <c r="M79" s="1"/>
      <c r="N79" s="1"/>
      <c r="O79" s="1"/>
      <c r="P79" s="1"/>
      <c r="Q79" s="1"/>
      <c r="R79" s="1"/>
      <c r="S79" s="1"/>
      <c r="T79" s="1"/>
      <c r="U79" s="1"/>
      <c r="V79" s="1"/>
    </row>
    <row r="80" ht="27.0" customHeight="1">
      <c r="A80" s="1"/>
      <c r="B80" s="1"/>
      <c r="C80" s="1"/>
      <c r="D80" s="1"/>
      <c r="E80" s="1"/>
      <c r="F80" s="1"/>
      <c r="G80" s="1"/>
      <c r="H80" s="1"/>
      <c r="I80" s="1"/>
      <c r="J80" s="1"/>
      <c r="K80" s="1"/>
      <c r="L80" s="1"/>
      <c r="M80" s="1"/>
      <c r="N80" s="1"/>
      <c r="O80" s="1"/>
      <c r="P80" s="1"/>
      <c r="Q80" s="1"/>
      <c r="R80" s="1"/>
      <c r="S80" s="1"/>
      <c r="T80" s="1"/>
      <c r="U80" s="1"/>
      <c r="V80" s="1"/>
    </row>
    <row r="81" ht="27.0" customHeight="1">
      <c r="A81" s="1"/>
      <c r="B81" s="1"/>
      <c r="C81" s="1"/>
      <c r="D81" s="1"/>
      <c r="E81" s="1"/>
      <c r="F81" s="1"/>
      <c r="G81" s="1"/>
      <c r="H81" s="1"/>
      <c r="I81" s="1"/>
      <c r="J81" s="1"/>
      <c r="K81" s="1"/>
      <c r="L81" s="1"/>
      <c r="M81" s="1"/>
      <c r="N81" s="1"/>
      <c r="O81" s="1"/>
      <c r="P81" s="1"/>
      <c r="Q81" s="1"/>
      <c r="R81" s="1"/>
      <c r="S81" s="1"/>
      <c r="T81" s="1"/>
      <c r="U81" s="1"/>
      <c r="V81" s="1"/>
    </row>
    <row r="82" ht="27.0" customHeight="1">
      <c r="A82" s="1"/>
      <c r="B82" s="1"/>
      <c r="C82" s="1"/>
      <c r="D82" s="1"/>
      <c r="E82" s="1"/>
      <c r="F82" s="1"/>
      <c r="G82" s="1"/>
      <c r="H82" s="1"/>
      <c r="I82" s="1"/>
      <c r="J82" s="1"/>
      <c r="K82" s="1"/>
      <c r="L82" s="1"/>
      <c r="M82" s="1"/>
      <c r="N82" s="1"/>
      <c r="O82" s="1"/>
      <c r="P82" s="1"/>
      <c r="Q82" s="1"/>
      <c r="R82" s="1"/>
      <c r="S82" s="1"/>
      <c r="T82" s="1"/>
      <c r="U82" s="1"/>
      <c r="V82" s="1"/>
    </row>
    <row r="83" ht="27.0" customHeight="1">
      <c r="A83" s="1"/>
      <c r="B83" s="1"/>
      <c r="C83" s="1"/>
      <c r="D83" s="1"/>
      <c r="E83" s="1"/>
      <c r="F83" s="1"/>
      <c r="G83" s="1"/>
      <c r="H83" s="1"/>
      <c r="I83" s="1"/>
      <c r="J83" s="1"/>
      <c r="K83" s="1"/>
      <c r="L83" s="1"/>
      <c r="M83" s="1"/>
      <c r="N83" s="1"/>
      <c r="O83" s="1"/>
      <c r="P83" s="1"/>
      <c r="Q83" s="1"/>
      <c r="R83" s="1"/>
      <c r="S83" s="1"/>
      <c r="T83" s="1"/>
      <c r="U83" s="1"/>
      <c r="V83" s="1"/>
    </row>
    <row r="84" ht="27.0" customHeight="1">
      <c r="A84" s="1"/>
      <c r="B84" s="1"/>
      <c r="C84" s="1"/>
      <c r="D84" s="1"/>
      <c r="E84" s="1"/>
      <c r="F84" s="1"/>
      <c r="G84" s="1"/>
      <c r="H84" s="1"/>
      <c r="I84" s="1"/>
      <c r="J84" s="1"/>
      <c r="K84" s="1"/>
      <c r="L84" s="1"/>
      <c r="M84" s="1"/>
      <c r="N84" s="1"/>
      <c r="O84" s="1"/>
      <c r="P84" s="1"/>
      <c r="Q84" s="1"/>
      <c r="R84" s="1"/>
      <c r="S84" s="1"/>
      <c r="T84" s="1"/>
      <c r="U84" s="1"/>
      <c r="V84" s="1"/>
    </row>
    <row r="85" ht="27.0" customHeight="1">
      <c r="A85" s="1"/>
      <c r="B85" s="1"/>
      <c r="C85" s="1"/>
      <c r="D85" s="1"/>
      <c r="E85" s="1"/>
      <c r="F85" s="1"/>
      <c r="G85" s="1"/>
      <c r="H85" s="1"/>
      <c r="I85" s="1"/>
      <c r="J85" s="1"/>
      <c r="K85" s="1"/>
      <c r="L85" s="1"/>
      <c r="M85" s="1"/>
      <c r="N85" s="1"/>
      <c r="O85" s="1"/>
      <c r="P85" s="1"/>
      <c r="Q85" s="1"/>
      <c r="R85" s="1"/>
      <c r="S85" s="1"/>
      <c r="T85" s="1"/>
      <c r="U85" s="1"/>
      <c r="V85" s="1"/>
    </row>
    <row r="86" ht="27.0" customHeight="1">
      <c r="A86" s="1"/>
      <c r="B86" s="1"/>
      <c r="C86" s="1"/>
      <c r="D86" s="1"/>
      <c r="E86" s="1"/>
      <c r="F86" s="1"/>
      <c r="G86" s="1"/>
      <c r="H86" s="1"/>
      <c r="I86" s="1"/>
      <c r="J86" s="1"/>
      <c r="K86" s="1"/>
      <c r="L86" s="1"/>
      <c r="M86" s="1"/>
      <c r="N86" s="1"/>
      <c r="O86" s="1"/>
      <c r="P86" s="1"/>
      <c r="Q86" s="1"/>
      <c r="R86" s="1"/>
      <c r="S86" s="1"/>
      <c r="T86" s="1"/>
      <c r="U86" s="1"/>
      <c r="V86" s="1"/>
    </row>
    <row r="87" ht="27.0" customHeight="1">
      <c r="A87" s="1"/>
      <c r="B87" s="1"/>
      <c r="C87" s="1"/>
      <c r="D87" s="1"/>
      <c r="E87" s="1"/>
      <c r="F87" s="1"/>
      <c r="G87" s="1"/>
      <c r="H87" s="1"/>
      <c r="I87" s="1"/>
      <c r="J87" s="1"/>
      <c r="K87" s="1"/>
      <c r="L87" s="1"/>
      <c r="M87" s="1"/>
      <c r="N87" s="1"/>
      <c r="O87" s="1"/>
      <c r="P87" s="1"/>
      <c r="Q87" s="1"/>
      <c r="R87" s="1"/>
      <c r="S87" s="1"/>
      <c r="T87" s="1"/>
      <c r="U87" s="1"/>
      <c r="V87" s="1"/>
    </row>
    <row r="88" ht="27.0" customHeight="1">
      <c r="A88" s="1"/>
      <c r="B88" s="1"/>
      <c r="C88" s="1"/>
      <c r="D88" s="1"/>
      <c r="E88" s="1"/>
      <c r="F88" s="1"/>
      <c r="G88" s="1"/>
      <c r="H88" s="1"/>
      <c r="I88" s="1"/>
      <c r="J88" s="1"/>
      <c r="K88" s="1"/>
      <c r="L88" s="1"/>
      <c r="M88" s="1"/>
      <c r="N88" s="1"/>
      <c r="O88" s="1"/>
      <c r="P88" s="1"/>
      <c r="Q88" s="1"/>
      <c r="R88" s="1"/>
      <c r="S88" s="1"/>
      <c r="T88" s="1"/>
      <c r="U88" s="1"/>
      <c r="V88" s="1"/>
    </row>
    <row r="89" ht="27.0" customHeight="1">
      <c r="A89" s="1"/>
      <c r="B89" s="1"/>
      <c r="C89" s="1"/>
      <c r="D89" s="1"/>
      <c r="E89" s="1"/>
      <c r="F89" s="1"/>
      <c r="G89" s="1"/>
      <c r="H89" s="1"/>
      <c r="I89" s="1"/>
      <c r="J89" s="1"/>
      <c r="K89" s="1"/>
      <c r="L89" s="1"/>
      <c r="M89" s="1"/>
      <c r="N89" s="1"/>
      <c r="O89" s="1"/>
      <c r="P89" s="1"/>
      <c r="Q89" s="1"/>
      <c r="R89" s="1"/>
      <c r="S89" s="1"/>
      <c r="T89" s="1"/>
      <c r="U89" s="1"/>
      <c r="V89" s="1"/>
    </row>
    <row r="90" ht="27.0" customHeight="1">
      <c r="A90" s="1"/>
      <c r="B90" s="1"/>
      <c r="C90" s="1"/>
      <c r="D90" s="1"/>
      <c r="E90" s="1"/>
      <c r="F90" s="1"/>
      <c r="G90" s="1"/>
      <c r="H90" s="1"/>
      <c r="I90" s="1"/>
      <c r="J90" s="1"/>
      <c r="K90" s="1"/>
      <c r="L90" s="1"/>
      <c r="M90" s="1"/>
      <c r="N90" s="1"/>
      <c r="O90" s="1"/>
      <c r="P90" s="1"/>
      <c r="Q90" s="1"/>
      <c r="R90" s="1"/>
      <c r="S90" s="1"/>
      <c r="T90" s="1"/>
      <c r="U90" s="1"/>
      <c r="V90" s="1"/>
    </row>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V6:V35">
    <cfRule type="containsText" dxfId="0" priority="1" operator="containsText" text="Revisar">
      <formula>NOT(ISERROR(SEARCH(("Revisar"),(V6))))</formula>
    </cfRule>
  </conditionalFormatting>
  <dataValidations>
    <dataValidation type="decimal" allowBlank="1" sqref="H6:I35">
      <formula1>0.0</formula1>
      <formula2>1.0E15</formula2>
    </dataValidation>
    <dataValidation type="decimal" allowBlank="1" sqref="K6:K35">
      <formula1>1.0</formula1>
      <formula2>1200.0</formula2>
    </dataValidation>
  </dataValidations>
  <printOptions/>
  <pageMargins bottom="0.75" footer="0.0" header="0.0" left="0.7" right="0.7" top="0.75"/>
  <pageSetup orientation="landscape"/>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8575"/>
    <pageSetUpPr/>
  </sheetPr>
  <sheetViews>
    <sheetView showGridLines="0" workbookViewId="0">
      <pane xSplit="4.0" ySplit="5.0" topLeftCell="E6" activePane="bottomRight" state="frozen"/>
      <selection activeCell="E1" sqref="E1" pane="topRight"/>
      <selection activeCell="A6" sqref="A6" pane="bottomLeft"/>
      <selection activeCell="E6" sqref="E6" pane="bottomRight"/>
    </sheetView>
  </sheetViews>
  <sheetFormatPr customHeight="1" defaultColWidth="12.63" defaultRowHeight="15.0"/>
  <cols>
    <col customWidth="1" min="1" max="2" width="3.0"/>
    <col customWidth="1" min="3" max="3" width="17.0"/>
    <col customWidth="1" min="4" max="4" width="31.0"/>
    <col customWidth="1" min="5" max="64" width="19.0"/>
  </cols>
  <sheetData>
    <row r="1" ht="27.0"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6"/>
    </row>
    <row r="2" ht="27.0" customHeight="1">
      <c r="A2" s="1"/>
      <c r="B2" s="1"/>
      <c r="C2" s="2" t="s">
        <v>12</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6"/>
    </row>
    <row r="3" ht="27.0" customHeight="1">
      <c r="A3" s="1"/>
      <c r="B3" s="1"/>
      <c r="C3" s="3"/>
      <c r="D3" s="3"/>
      <c r="E3" s="3"/>
      <c r="F3" s="3"/>
      <c r="G3" s="3"/>
      <c r="H3" s="3"/>
      <c r="I3" s="3"/>
      <c r="J3" s="3"/>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6"/>
    </row>
    <row r="4" ht="27.0"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6"/>
    </row>
    <row r="5" ht="48.0" customHeight="1">
      <c r="A5" s="1"/>
      <c r="B5" s="1"/>
      <c r="C5" s="5" t="s">
        <v>2</v>
      </c>
      <c r="D5" s="5" t="s">
        <v>3</v>
      </c>
      <c r="E5" s="23">
        <f>EDATE(Resumen!$D$6,0)</f>
        <v>46023</v>
      </c>
      <c r="F5" s="23">
        <f>EDATE(Resumen!$D$6,1)</f>
        <v>46054</v>
      </c>
      <c r="G5" s="23">
        <f>EDATE(Resumen!$D$6,2)</f>
        <v>46082</v>
      </c>
      <c r="H5" s="23">
        <f>EDATE(Resumen!$D$6,3)</f>
        <v>46113</v>
      </c>
      <c r="I5" s="23">
        <f>EDATE(Resumen!$D$6,4)</f>
        <v>46143</v>
      </c>
      <c r="J5" s="23">
        <f>EDATE(Resumen!$D$6,5)</f>
        <v>46174</v>
      </c>
      <c r="K5" s="23">
        <f>EDATE(Resumen!$D$6,6)</f>
        <v>46204</v>
      </c>
      <c r="L5" s="23">
        <f>EDATE(Resumen!$D$6,7)</f>
        <v>46235</v>
      </c>
      <c r="M5" s="23">
        <f>EDATE(Resumen!$D$6,8)</f>
        <v>46266</v>
      </c>
      <c r="N5" s="23">
        <f>EDATE(Resumen!$D$6,9)</f>
        <v>46296</v>
      </c>
      <c r="O5" s="23">
        <f>EDATE(Resumen!$D$6,10)</f>
        <v>46327</v>
      </c>
      <c r="P5" s="23">
        <f>EDATE(Resumen!$D$6,11)</f>
        <v>46357</v>
      </c>
      <c r="Q5" s="23">
        <f>EDATE(Resumen!$D$6,12)</f>
        <v>46388</v>
      </c>
      <c r="R5" s="23">
        <f>EDATE(Resumen!$D$6,13)</f>
        <v>46419</v>
      </c>
      <c r="S5" s="23">
        <f>EDATE(Resumen!$D$6,14)</f>
        <v>46447</v>
      </c>
      <c r="T5" s="23">
        <f>EDATE(Resumen!$D$6,15)</f>
        <v>46478</v>
      </c>
      <c r="U5" s="23">
        <f>EDATE(Resumen!$D$6,16)</f>
        <v>46508</v>
      </c>
      <c r="V5" s="23">
        <f>EDATE(Resumen!$D$6,17)</f>
        <v>46539</v>
      </c>
      <c r="W5" s="23">
        <f>EDATE(Resumen!$D$6,18)</f>
        <v>46569</v>
      </c>
      <c r="X5" s="23">
        <f>EDATE(Resumen!$D$6,19)</f>
        <v>46600</v>
      </c>
      <c r="Y5" s="23">
        <f>EDATE(Resumen!$D$6,20)</f>
        <v>46631</v>
      </c>
      <c r="Z5" s="23">
        <f>EDATE(Resumen!$D$6,21)</f>
        <v>46661</v>
      </c>
      <c r="AA5" s="23">
        <f>EDATE(Resumen!$D$6,22)</f>
        <v>46692</v>
      </c>
      <c r="AB5" s="23">
        <f>EDATE(Resumen!$D$6,23)</f>
        <v>46722</v>
      </c>
      <c r="AC5" s="23">
        <f>EDATE(Resumen!$D$6,24)</f>
        <v>46753</v>
      </c>
      <c r="AD5" s="23">
        <f>EDATE(Resumen!$D$6,25)</f>
        <v>46784</v>
      </c>
      <c r="AE5" s="23">
        <f>EDATE(Resumen!$D$6,26)</f>
        <v>46813</v>
      </c>
      <c r="AF5" s="23">
        <f>EDATE(Resumen!$D$6,27)</f>
        <v>46844</v>
      </c>
      <c r="AG5" s="23">
        <f>EDATE(Resumen!$D$6,28)</f>
        <v>46874</v>
      </c>
      <c r="AH5" s="23">
        <f>EDATE(Resumen!$D$6,29)</f>
        <v>46905</v>
      </c>
      <c r="AI5" s="23">
        <f>EDATE(Resumen!$D$6,30)</f>
        <v>46935</v>
      </c>
      <c r="AJ5" s="23">
        <f>EDATE(Resumen!$D$6,31)</f>
        <v>46966</v>
      </c>
      <c r="AK5" s="23">
        <f>EDATE(Resumen!$D$6,32)</f>
        <v>46997</v>
      </c>
      <c r="AL5" s="23">
        <f>EDATE(Resumen!$D$6,33)</f>
        <v>47027</v>
      </c>
      <c r="AM5" s="23">
        <f>EDATE(Resumen!$D$6,34)</f>
        <v>47058</v>
      </c>
      <c r="AN5" s="23">
        <f>EDATE(Resumen!$D$6,35)</f>
        <v>47088</v>
      </c>
      <c r="AO5" s="23">
        <f>EDATE(Resumen!$D$6,36)</f>
        <v>47119</v>
      </c>
      <c r="AP5" s="23">
        <f>EDATE(Resumen!$D$6,37)</f>
        <v>47150</v>
      </c>
      <c r="AQ5" s="23">
        <f>EDATE(Resumen!$D$6,38)</f>
        <v>47178</v>
      </c>
      <c r="AR5" s="23">
        <f>EDATE(Resumen!$D$6,39)</f>
        <v>47209</v>
      </c>
      <c r="AS5" s="23">
        <f>EDATE(Resumen!$D$6,40)</f>
        <v>47239</v>
      </c>
      <c r="AT5" s="23">
        <f>EDATE(Resumen!$D$6,41)</f>
        <v>47270</v>
      </c>
      <c r="AU5" s="23">
        <f>EDATE(Resumen!$D$6,42)</f>
        <v>47300</v>
      </c>
      <c r="AV5" s="23">
        <f>EDATE(Resumen!$D$6,43)</f>
        <v>47331</v>
      </c>
      <c r="AW5" s="23">
        <f>EDATE(Resumen!$D$6,44)</f>
        <v>47362</v>
      </c>
      <c r="AX5" s="23">
        <f>EDATE(Resumen!$D$6,45)</f>
        <v>47392</v>
      </c>
      <c r="AY5" s="23">
        <f>EDATE(Resumen!$D$6,46)</f>
        <v>47423</v>
      </c>
      <c r="AZ5" s="23">
        <f>EDATE(Resumen!$D$6,47)</f>
        <v>47453</v>
      </c>
      <c r="BA5" s="23">
        <f>EDATE(Resumen!$D$6,48)</f>
        <v>47484</v>
      </c>
      <c r="BB5" s="23">
        <f>EDATE(Resumen!$D$6,49)</f>
        <v>47515</v>
      </c>
      <c r="BC5" s="23">
        <f>EDATE(Resumen!$D$6,50)</f>
        <v>47543</v>
      </c>
      <c r="BD5" s="23">
        <f>EDATE(Resumen!$D$6,51)</f>
        <v>47574</v>
      </c>
      <c r="BE5" s="23">
        <f>EDATE(Resumen!$D$6,52)</f>
        <v>47604</v>
      </c>
      <c r="BF5" s="23">
        <f>EDATE(Resumen!$D$6,53)</f>
        <v>47635</v>
      </c>
      <c r="BG5" s="23">
        <f>EDATE(Resumen!$D$6,54)</f>
        <v>47665</v>
      </c>
      <c r="BH5" s="23">
        <f>EDATE(Resumen!$D$6,55)</f>
        <v>47696</v>
      </c>
      <c r="BI5" s="23">
        <f>EDATE(Resumen!$D$6,56)</f>
        <v>47727</v>
      </c>
      <c r="BJ5" s="23">
        <f>EDATE(Resumen!$D$6,57)</f>
        <v>47757</v>
      </c>
      <c r="BK5" s="23">
        <f>EDATE(Resumen!$D$6,58)</f>
        <v>47788</v>
      </c>
      <c r="BL5" s="28">
        <f>EDATE(Resumen!$D$6,59)</f>
        <v>47818</v>
      </c>
    </row>
    <row r="6" ht="27.0" customHeight="1">
      <c r="A6" s="1"/>
      <c r="B6" s="1"/>
      <c r="C6" s="1" t="str">
        <f>IF(Activos!C6="","",Activos!C6)</f>
        <v>AF001</v>
      </c>
      <c r="D6" s="1" t="str">
        <f>IF(C6="","",Activos!D6)</f>
        <v>Equipo de producción</v>
      </c>
      <c r="E6" s="22">
        <f>IF(Activos!$V6="OK",Activos!$O6*MAX(0,MIN(EDATE(E$5,1),Activos!$N6,IF(ISNUMBER(Activos!$L6),Activos!$L6,Activos!$N6))-MAX(E$5,Activos!$J6)),"")</f>
        <v>30547.44526</v>
      </c>
      <c r="F6" s="22">
        <f>IF(Activos!$V6="OK",Activos!$O6*MAX(0,MIN(EDATE(F$5,1),Activos!$N6,IF(ISNUMBER(Activos!$L6),Activos!$L6,Activos!$N6))-MAX(F$5,Activos!$J6)),"")</f>
        <v>27591.24088</v>
      </c>
      <c r="G6" s="22">
        <f>IF(Activos!$V6="OK",Activos!$O6*MAX(0,MIN(EDATE(G$5,1),Activos!$N6,IF(ISNUMBER(Activos!$L6),Activos!$L6,Activos!$N6))-MAX(G$5,Activos!$J6)),"")</f>
        <v>30547.44526</v>
      </c>
      <c r="H6" s="22">
        <f>IF(Activos!$V6="OK",Activos!$O6*MAX(0,MIN(EDATE(H$5,1),Activos!$N6,IF(ISNUMBER(Activos!$L6),Activos!$L6,Activos!$N6))-MAX(H$5,Activos!$J6)),"")</f>
        <v>29562.0438</v>
      </c>
      <c r="I6" s="22">
        <f>IF(Activos!$V6="OK",Activos!$O6*MAX(0,MIN(EDATE(I$5,1),Activos!$N6,IF(ISNUMBER(Activos!$L6),Activos!$L6,Activos!$N6))-MAX(I$5,Activos!$J6)),"")</f>
        <v>30547.44526</v>
      </c>
      <c r="J6" s="22">
        <f>IF(Activos!$V6="OK",Activos!$O6*MAX(0,MIN(EDATE(J$5,1),Activos!$N6,IF(ISNUMBER(Activos!$L6),Activos!$L6,Activos!$N6))-MAX(J$5,Activos!$J6)),"")</f>
        <v>29562.0438</v>
      </c>
      <c r="K6" s="22">
        <f>IF(Activos!$V6="OK",Activos!$O6*MAX(0,MIN(EDATE(K$5,1),Activos!$N6,IF(ISNUMBER(Activos!$L6),Activos!$L6,Activos!$N6))-MAX(K$5,Activos!$J6)),"")</f>
        <v>30547.44526</v>
      </c>
      <c r="L6" s="22">
        <f>IF(Activos!$V6="OK",Activos!$O6*MAX(0,MIN(EDATE(L$5,1),Activos!$N6,IF(ISNUMBER(Activos!$L6),Activos!$L6,Activos!$N6))-MAX(L$5,Activos!$J6)),"")</f>
        <v>30547.44526</v>
      </c>
      <c r="M6" s="22">
        <f>IF(Activos!$V6="OK",Activos!$O6*MAX(0,MIN(EDATE(M$5,1),Activos!$N6,IF(ISNUMBER(Activos!$L6),Activos!$L6,Activos!$N6))-MAX(M$5,Activos!$J6)),"")</f>
        <v>29562.0438</v>
      </c>
      <c r="N6" s="22">
        <f>IF(Activos!$V6="OK",Activos!$O6*MAX(0,MIN(EDATE(N$5,1),Activos!$N6,IF(ISNUMBER(Activos!$L6),Activos!$L6,Activos!$N6))-MAX(N$5,Activos!$J6)),"")</f>
        <v>30547.44526</v>
      </c>
      <c r="O6" s="22">
        <f>IF(Activos!$V6="OK",Activos!$O6*MAX(0,MIN(EDATE(O$5,1),Activos!$N6,IF(ISNUMBER(Activos!$L6),Activos!$L6,Activos!$N6))-MAX(O$5,Activos!$J6)),"")</f>
        <v>29562.0438</v>
      </c>
      <c r="P6" s="22">
        <f>IF(Activos!$V6="OK",Activos!$O6*MAX(0,MIN(EDATE(P$5,1),Activos!$N6,IF(ISNUMBER(Activos!$L6),Activos!$L6,Activos!$N6))-MAX(P$5,Activos!$J6)),"")</f>
        <v>30547.44526</v>
      </c>
      <c r="Q6" s="22">
        <f>IF(Activos!$V6="OK",Activos!$O6*MAX(0,MIN(EDATE(Q$5,1),Activos!$N6,IF(ISNUMBER(Activos!$L6),Activos!$L6,Activos!$N6))-MAX(Q$5,Activos!$J6)),"")</f>
        <v>30547.44526</v>
      </c>
      <c r="R6" s="22">
        <f>IF(Activos!$V6="OK",Activos!$O6*MAX(0,MIN(EDATE(R$5,1),Activos!$N6,IF(ISNUMBER(Activos!$L6),Activos!$L6,Activos!$N6))-MAX(R$5,Activos!$J6)),"")</f>
        <v>27591.24088</v>
      </c>
      <c r="S6" s="22">
        <f>IF(Activos!$V6="OK",Activos!$O6*MAX(0,MIN(EDATE(S$5,1),Activos!$N6,IF(ISNUMBER(Activos!$L6),Activos!$L6,Activos!$N6))-MAX(S$5,Activos!$J6)),"")</f>
        <v>30547.44526</v>
      </c>
      <c r="T6" s="22">
        <f>IF(Activos!$V6="OK",Activos!$O6*MAX(0,MIN(EDATE(T$5,1),Activos!$N6,IF(ISNUMBER(Activos!$L6),Activos!$L6,Activos!$N6))-MAX(T$5,Activos!$J6)),"")</f>
        <v>29562.0438</v>
      </c>
      <c r="U6" s="22">
        <f>IF(Activos!$V6="OK",Activos!$O6*MAX(0,MIN(EDATE(U$5,1),Activos!$N6,IF(ISNUMBER(Activos!$L6),Activos!$L6,Activos!$N6))-MAX(U$5,Activos!$J6)),"")</f>
        <v>30547.44526</v>
      </c>
      <c r="V6" s="22">
        <f>IF(Activos!$V6="OK",Activos!$O6*MAX(0,MIN(EDATE(V$5,1),Activos!$N6,IF(ISNUMBER(Activos!$L6),Activos!$L6,Activos!$N6))-MAX(V$5,Activos!$J6)),"")</f>
        <v>29562.0438</v>
      </c>
      <c r="W6" s="22">
        <f>IF(Activos!$V6="OK",Activos!$O6*MAX(0,MIN(EDATE(W$5,1),Activos!$N6,IF(ISNUMBER(Activos!$L6),Activos!$L6,Activos!$N6))-MAX(W$5,Activos!$J6)),"")</f>
        <v>30547.44526</v>
      </c>
      <c r="X6" s="22">
        <f>IF(Activos!$V6="OK",Activos!$O6*MAX(0,MIN(EDATE(X$5,1),Activos!$N6,IF(ISNUMBER(Activos!$L6),Activos!$L6,Activos!$N6))-MAX(X$5,Activos!$J6)),"")</f>
        <v>30547.44526</v>
      </c>
      <c r="Y6" s="22">
        <f>IF(Activos!$V6="OK",Activos!$O6*MAX(0,MIN(EDATE(Y$5,1),Activos!$N6,IF(ISNUMBER(Activos!$L6),Activos!$L6,Activos!$N6))-MAX(Y$5,Activos!$J6)),"")</f>
        <v>29562.0438</v>
      </c>
      <c r="Z6" s="22">
        <f>IF(Activos!$V6="OK",Activos!$O6*MAX(0,MIN(EDATE(Z$5,1),Activos!$N6,IF(ISNUMBER(Activos!$L6),Activos!$L6,Activos!$N6))-MAX(Z$5,Activos!$J6)),"")</f>
        <v>30547.44526</v>
      </c>
      <c r="AA6" s="22">
        <f>IF(Activos!$V6="OK",Activos!$O6*MAX(0,MIN(EDATE(AA$5,1),Activos!$N6,IF(ISNUMBER(Activos!$L6),Activos!$L6,Activos!$N6))-MAX(AA$5,Activos!$J6)),"")</f>
        <v>29562.0438</v>
      </c>
      <c r="AB6" s="22">
        <f>IF(Activos!$V6="OK",Activos!$O6*MAX(0,MIN(EDATE(AB$5,1),Activos!$N6,IF(ISNUMBER(Activos!$L6),Activos!$L6,Activos!$N6))-MAX(AB$5,Activos!$J6)),"")</f>
        <v>30547.44526</v>
      </c>
      <c r="AC6" s="22">
        <f>IF(Activos!$V6="OK",Activos!$O6*MAX(0,MIN(EDATE(AC$5,1),Activos!$N6,IF(ISNUMBER(Activos!$L6),Activos!$L6,Activos!$N6))-MAX(AC$5,Activos!$J6)),"")</f>
        <v>30547.44526</v>
      </c>
      <c r="AD6" s="22">
        <f>IF(Activos!$V6="OK",Activos!$O6*MAX(0,MIN(EDATE(AD$5,1),Activos!$N6,IF(ISNUMBER(Activos!$L6),Activos!$L6,Activos!$N6))-MAX(AD$5,Activos!$J6)),"")</f>
        <v>28576.64234</v>
      </c>
      <c r="AE6" s="22">
        <f>IF(Activos!$V6="OK",Activos!$O6*MAX(0,MIN(EDATE(AE$5,1),Activos!$N6,IF(ISNUMBER(Activos!$L6),Activos!$L6,Activos!$N6))-MAX(AE$5,Activos!$J6)),"")</f>
        <v>30547.44526</v>
      </c>
      <c r="AF6" s="22">
        <f>IF(Activos!$V6="OK",Activos!$O6*MAX(0,MIN(EDATE(AF$5,1),Activos!$N6,IF(ISNUMBER(Activos!$L6),Activos!$L6,Activos!$N6))-MAX(AF$5,Activos!$J6)),"")</f>
        <v>29562.0438</v>
      </c>
      <c r="AG6" s="22">
        <f>IF(Activos!$V6="OK",Activos!$O6*MAX(0,MIN(EDATE(AG$5,1),Activos!$N6,IF(ISNUMBER(Activos!$L6),Activos!$L6,Activos!$N6))-MAX(AG$5,Activos!$J6)),"")</f>
        <v>30547.44526</v>
      </c>
      <c r="AH6" s="22">
        <f>IF(Activos!$V6="OK",Activos!$O6*MAX(0,MIN(EDATE(AH$5,1),Activos!$N6,IF(ISNUMBER(Activos!$L6),Activos!$L6,Activos!$N6))-MAX(AH$5,Activos!$J6)),"")</f>
        <v>29562.0438</v>
      </c>
      <c r="AI6" s="22">
        <f>IF(Activos!$V6="OK",Activos!$O6*MAX(0,MIN(EDATE(AI$5,1),Activos!$N6,IF(ISNUMBER(Activos!$L6),Activos!$L6,Activos!$N6))-MAX(AI$5,Activos!$J6)),"")</f>
        <v>30547.44526</v>
      </c>
      <c r="AJ6" s="22">
        <f>IF(Activos!$V6="OK",Activos!$O6*MAX(0,MIN(EDATE(AJ$5,1),Activos!$N6,IF(ISNUMBER(Activos!$L6),Activos!$L6,Activos!$N6))-MAX(AJ$5,Activos!$J6)),"")</f>
        <v>30547.44526</v>
      </c>
      <c r="AK6" s="22">
        <f>IF(Activos!$V6="OK",Activos!$O6*MAX(0,MIN(EDATE(AK$5,1),Activos!$N6,IF(ISNUMBER(Activos!$L6),Activos!$L6,Activos!$N6))-MAX(AK$5,Activos!$J6)),"")</f>
        <v>29562.0438</v>
      </c>
      <c r="AL6" s="22">
        <f>IF(Activos!$V6="OK",Activos!$O6*MAX(0,MIN(EDATE(AL$5,1),Activos!$N6,IF(ISNUMBER(Activos!$L6),Activos!$L6,Activos!$N6))-MAX(AL$5,Activos!$J6)),"")</f>
        <v>30547.44526</v>
      </c>
      <c r="AM6" s="22">
        <f>IF(Activos!$V6="OK",Activos!$O6*MAX(0,MIN(EDATE(AM$5,1),Activos!$N6,IF(ISNUMBER(Activos!$L6),Activos!$L6,Activos!$N6))-MAX(AM$5,Activos!$J6)),"")</f>
        <v>29562.0438</v>
      </c>
      <c r="AN6" s="22">
        <f>IF(Activos!$V6="OK",Activos!$O6*MAX(0,MIN(EDATE(AN$5,1),Activos!$N6,IF(ISNUMBER(Activos!$L6),Activos!$L6,Activos!$N6))-MAX(AN$5,Activos!$J6)),"")</f>
        <v>30547.44526</v>
      </c>
      <c r="AO6" s="22">
        <f>IF(Activos!$V6="OK",Activos!$O6*MAX(0,MIN(EDATE(AO$5,1),Activos!$N6,IF(ISNUMBER(Activos!$L6),Activos!$L6,Activos!$N6))-MAX(AO$5,Activos!$J6)),"")</f>
        <v>0</v>
      </c>
      <c r="AP6" s="22">
        <f>IF(Activos!$V6="OK",Activos!$O6*MAX(0,MIN(EDATE(AP$5,1),Activos!$N6,IF(ISNUMBER(Activos!$L6),Activos!$L6,Activos!$N6))-MAX(AP$5,Activos!$J6)),"")</f>
        <v>0</v>
      </c>
      <c r="AQ6" s="22">
        <f>IF(Activos!$V6="OK",Activos!$O6*MAX(0,MIN(EDATE(AQ$5,1),Activos!$N6,IF(ISNUMBER(Activos!$L6),Activos!$L6,Activos!$N6))-MAX(AQ$5,Activos!$J6)),"")</f>
        <v>0</v>
      </c>
      <c r="AR6" s="22">
        <f>IF(Activos!$V6="OK",Activos!$O6*MAX(0,MIN(EDATE(AR$5,1),Activos!$N6,IF(ISNUMBER(Activos!$L6),Activos!$L6,Activos!$N6))-MAX(AR$5,Activos!$J6)),"")</f>
        <v>0</v>
      </c>
      <c r="AS6" s="22">
        <f>IF(Activos!$V6="OK",Activos!$O6*MAX(0,MIN(EDATE(AS$5,1),Activos!$N6,IF(ISNUMBER(Activos!$L6),Activos!$L6,Activos!$N6))-MAX(AS$5,Activos!$J6)),"")</f>
        <v>0</v>
      </c>
      <c r="AT6" s="22">
        <f>IF(Activos!$V6="OK",Activos!$O6*MAX(0,MIN(EDATE(AT$5,1),Activos!$N6,IF(ISNUMBER(Activos!$L6),Activos!$L6,Activos!$N6))-MAX(AT$5,Activos!$J6)),"")</f>
        <v>0</v>
      </c>
      <c r="AU6" s="22">
        <f>IF(Activos!$V6="OK",Activos!$O6*MAX(0,MIN(EDATE(AU$5,1),Activos!$N6,IF(ISNUMBER(Activos!$L6),Activos!$L6,Activos!$N6))-MAX(AU$5,Activos!$J6)),"")</f>
        <v>0</v>
      </c>
      <c r="AV6" s="22">
        <f>IF(Activos!$V6="OK",Activos!$O6*MAX(0,MIN(EDATE(AV$5,1),Activos!$N6,IF(ISNUMBER(Activos!$L6),Activos!$L6,Activos!$N6))-MAX(AV$5,Activos!$J6)),"")</f>
        <v>0</v>
      </c>
      <c r="AW6" s="22">
        <f>IF(Activos!$V6="OK",Activos!$O6*MAX(0,MIN(EDATE(AW$5,1),Activos!$N6,IF(ISNUMBER(Activos!$L6),Activos!$L6,Activos!$N6))-MAX(AW$5,Activos!$J6)),"")</f>
        <v>0</v>
      </c>
      <c r="AX6" s="22">
        <f>IF(Activos!$V6="OK",Activos!$O6*MAX(0,MIN(EDATE(AX$5,1),Activos!$N6,IF(ISNUMBER(Activos!$L6),Activos!$L6,Activos!$N6))-MAX(AX$5,Activos!$J6)),"")</f>
        <v>0</v>
      </c>
      <c r="AY6" s="22">
        <f>IF(Activos!$V6="OK",Activos!$O6*MAX(0,MIN(EDATE(AY$5,1),Activos!$N6,IF(ISNUMBER(Activos!$L6),Activos!$L6,Activos!$N6))-MAX(AY$5,Activos!$J6)),"")</f>
        <v>0</v>
      </c>
      <c r="AZ6" s="22">
        <f>IF(Activos!$V6="OK",Activos!$O6*MAX(0,MIN(EDATE(AZ$5,1),Activos!$N6,IF(ISNUMBER(Activos!$L6),Activos!$L6,Activos!$N6))-MAX(AZ$5,Activos!$J6)),"")</f>
        <v>0</v>
      </c>
      <c r="BA6" s="22">
        <f>IF(Activos!$V6="OK",Activos!$O6*MAX(0,MIN(EDATE(BA$5,1),Activos!$N6,IF(ISNUMBER(Activos!$L6),Activos!$L6,Activos!$N6))-MAX(BA$5,Activos!$J6)),"")</f>
        <v>0</v>
      </c>
      <c r="BB6" s="22">
        <f>IF(Activos!$V6="OK",Activos!$O6*MAX(0,MIN(EDATE(BB$5,1),Activos!$N6,IF(ISNUMBER(Activos!$L6),Activos!$L6,Activos!$N6))-MAX(BB$5,Activos!$J6)),"")</f>
        <v>0</v>
      </c>
      <c r="BC6" s="22">
        <f>IF(Activos!$V6="OK",Activos!$O6*MAX(0,MIN(EDATE(BC$5,1),Activos!$N6,IF(ISNUMBER(Activos!$L6),Activos!$L6,Activos!$N6))-MAX(BC$5,Activos!$J6)),"")</f>
        <v>0</v>
      </c>
      <c r="BD6" s="22">
        <f>IF(Activos!$V6="OK",Activos!$O6*MAX(0,MIN(EDATE(BD$5,1),Activos!$N6,IF(ISNUMBER(Activos!$L6),Activos!$L6,Activos!$N6))-MAX(BD$5,Activos!$J6)),"")</f>
        <v>0</v>
      </c>
      <c r="BE6" s="22">
        <f>IF(Activos!$V6="OK",Activos!$O6*MAX(0,MIN(EDATE(BE$5,1),Activos!$N6,IF(ISNUMBER(Activos!$L6),Activos!$L6,Activos!$N6))-MAX(BE$5,Activos!$J6)),"")</f>
        <v>0</v>
      </c>
      <c r="BF6" s="22">
        <f>IF(Activos!$V6="OK",Activos!$O6*MAX(0,MIN(EDATE(BF$5,1),Activos!$N6,IF(ISNUMBER(Activos!$L6),Activos!$L6,Activos!$N6))-MAX(BF$5,Activos!$J6)),"")</f>
        <v>0</v>
      </c>
      <c r="BG6" s="22">
        <f>IF(Activos!$V6="OK",Activos!$O6*MAX(0,MIN(EDATE(BG$5,1),Activos!$N6,IF(ISNUMBER(Activos!$L6),Activos!$L6,Activos!$N6))-MAX(BG$5,Activos!$J6)),"")</f>
        <v>0</v>
      </c>
      <c r="BH6" s="22">
        <f>IF(Activos!$V6="OK",Activos!$O6*MAX(0,MIN(EDATE(BH$5,1),Activos!$N6,IF(ISNUMBER(Activos!$L6),Activos!$L6,Activos!$N6))-MAX(BH$5,Activos!$J6)),"")</f>
        <v>0</v>
      </c>
      <c r="BI6" s="22">
        <f>IF(Activos!$V6="OK",Activos!$O6*MAX(0,MIN(EDATE(BI$5,1),Activos!$N6,IF(ISNUMBER(Activos!$L6),Activos!$L6,Activos!$N6))-MAX(BI$5,Activos!$J6)),"")</f>
        <v>0</v>
      </c>
      <c r="BJ6" s="22">
        <f>IF(Activos!$V6="OK",Activos!$O6*MAX(0,MIN(EDATE(BJ$5,1),Activos!$N6,IF(ISNUMBER(Activos!$L6),Activos!$L6,Activos!$N6))-MAX(BJ$5,Activos!$J6)),"")</f>
        <v>0</v>
      </c>
      <c r="BK6" s="22">
        <f>IF(Activos!$V6="OK",Activos!$O6*MAX(0,MIN(EDATE(BK$5,1),Activos!$N6,IF(ISNUMBER(Activos!$L6),Activos!$L6,Activos!$N6))-MAX(BK$5,Activos!$J6)),"")</f>
        <v>0</v>
      </c>
      <c r="BL6" s="31">
        <f>IF(Activos!$V6="OK",Activos!$O6*MAX(0,MIN(EDATE(BL$5,1),Activos!$N6,IF(ISNUMBER(Activos!$L6),Activos!$L6,Activos!$N6))-MAX(BL$5,Activos!$J6)),"")</f>
        <v>0</v>
      </c>
    </row>
    <row r="7" ht="27.0" customHeight="1">
      <c r="A7" s="1"/>
      <c r="B7" s="1"/>
      <c r="C7" s="1" t="str">
        <f>IF(Activos!C7="","",Activos!C7)</f>
        <v>AF002</v>
      </c>
      <c r="D7" s="1" t="str">
        <f>IF(C7="","",Activos!D7)</f>
        <v>Computador oficina</v>
      </c>
      <c r="E7" s="22">
        <f>IF(Activos!$V7="OK",Activos!$O7*MAX(0,MIN(EDATE(E$5,1),Activos!$N7,IF(ISNUMBER(Activos!$L7),Activos!$L7,Activos!$N7))-MAX(E$5,Activos!$J7)),"")</f>
        <v>0</v>
      </c>
      <c r="F7" s="22">
        <f>IF(Activos!$V7="OK",Activos!$O7*MAX(0,MIN(EDATE(F$5,1),Activos!$N7,IF(ISNUMBER(Activos!$L7),Activos!$L7,Activos!$N7))-MAX(F$5,Activos!$J7)),"")</f>
        <v>11506.84932</v>
      </c>
      <c r="G7" s="22">
        <f>IF(Activos!$V7="OK",Activos!$O7*MAX(0,MIN(EDATE(G$5,1),Activos!$N7,IF(ISNUMBER(Activos!$L7),Activos!$L7,Activos!$N7))-MAX(G$5,Activos!$J7)),"")</f>
        <v>25479.45205</v>
      </c>
      <c r="H7" s="22">
        <f>IF(Activos!$V7="OK",Activos!$O7*MAX(0,MIN(EDATE(H$5,1),Activos!$N7,IF(ISNUMBER(Activos!$L7),Activos!$L7,Activos!$N7))-MAX(H$5,Activos!$J7)),"")</f>
        <v>24657.53425</v>
      </c>
      <c r="I7" s="22">
        <f>IF(Activos!$V7="OK",Activos!$O7*MAX(0,MIN(EDATE(I$5,1),Activos!$N7,IF(ISNUMBER(Activos!$L7),Activos!$L7,Activos!$N7))-MAX(I$5,Activos!$J7)),"")</f>
        <v>25479.45205</v>
      </c>
      <c r="J7" s="22">
        <f>IF(Activos!$V7="OK",Activos!$O7*MAX(0,MIN(EDATE(J$5,1),Activos!$N7,IF(ISNUMBER(Activos!$L7),Activos!$L7,Activos!$N7))-MAX(J$5,Activos!$J7)),"")</f>
        <v>24657.53425</v>
      </c>
      <c r="K7" s="22">
        <f>IF(Activos!$V7="OK",Activos!$O7*MAX(0,MIN(EDATE(K$5,1),Activos!$N7,IF(ISNUMBER(Activos!$L7),Activos!$L7,Activos!$N7))-MAX(K$5,Activos!$J7)),"")</f>
        <v>25479.45205</v>
      </c>
      <c r="L7" s="22">
        <f>IF(Activos!$V7="OK",Activos!$O7*MAX(0,MIN(EDATE(L$5,1),Activos!$N7,IF(ISNUMBER(Activos!$L7),Activos!$L7,Activos!$N7))-MAX(L$5,Activos!$J7)),"")</f>
        <v>25479.45205</v>
      </c>
      <c r="M7" s="22">
        <f>IF(Activos!$V7="OK",Activos!$O7*MAX(0,MIN(EDATE(M$5,1),Activos!$N7,IF(ISNUMBER(Activos!$L7),Activos!$L7,Activos!$N7))-MAX(M$5,Activos!$J7)),"")</f>
        <v>24657.53425</v>
      </c>
      <c r="N7" s="22">
        <f>IF(Activos!$V7="OK",Activos!$O7*MAX(0,MIN(EDATE(N$5,1),Activos!$N7,IF(ISNUMBER(Activos!$L7),Activos!$L7,Activos!$N7))-MAX(N$5,Activos!$J7)),"")</f>
        <v>25479.45205</v>
      </c>
      <c r="O7" s="22">
        <f>IF(Activos!$V7="OK",Activos!$O7*MAX(0,MIN(EDATE(O$5,1),Activos!$N7,IF(ISNUMBER(Activos!$L7),Activos!$L7,Activos!$N7))-MAX(O$5,Activos!$J7)),"")</f>
        <v>24657.53425</v>
      </c>
      <c r="P7" s="22">
        <f>IF(Activos!$V7="OK",Activos!$O7*MAX(0,MIN(EDATE(P$5,1),Activos!$N7,IF(ISNUMBER(Activos!$L7),Activos!$L7,Activos!$N7))-MAX(P$5,Activos!$J7)),"")</f>
        <v>25479.45205</v>
      </c>
      <c r="Q7" s="22">
        <f>IF(Activos!$V7="OK",Activos!$O7*MAX(0,MIN(EDATE(Q$5,1),Activos!$N7,IF(ISNUMBER(Activos!$L7),Activos!$L7,Activos!$N7))-MAX(Q$5,Activos!$J7)),"")</f>
        <v>25479.45205</v>
      </c>
      <c r="R7" s="22">
        <f>IF(Activos!$V7="OK",Activos!$O7*MAX(0,MIN(EDATE(R$5,1),Activos!$N7,IF(ISNUMBER(Activos!$L7),Activos!$L7,Activos!$N7))-MAX(R$5,Activos!$J7)),"")</f>
        <v>23013.69863</v>
      </c>
      <c r="S7" s="22">
        <f>IF(Activos!$V7="OK",Activos!$O7*MAX(0,MIN(EDATE(S$5,1),Activos!$N7,IF(ISNUMBER(Activos!$L7),Activos!$L7,Activos!$N7))-MAX(S$5,Activos!$J7)),"")</f>
        <v>25479.45205</v>
      </c>
      <c r="T7" s="22">
        <f>IF(Activos!$V7="OK",Activos!$O7*MAX(0,MIN(EDATE(T$5,1),Activos!$N7,IF(ISNUMBER(Activos!$L7),Activos!$L7,Activos!$N7))-MAX(T$5,Activos!$J7)),"")</f>
        <v>24657.53425</v>
      </c>
      <c r="U7" s="22">
        <f>IF(Activos!$V7="OK",Activos!$O7*MAX(0,MIN(EDATE(U$5,1),Activos!$N7,IF(ISNUMBER(Activos!$L7),Activos!$L7,Activos!$N7))-MAX(U$5,Activos!$J7)),"")</f>
        <v>25479.45205</v>
      </c>
      <c r="V7" s="22">
        <f>IF(Activos!$V7="OK",Activos!$O7*MAX(0,MIN(EDATE(V$5,1),Activos!$N7,IF(ISNUMBER(Activos!$L7),Activos!$L7,Activos!$N7))-MAX(V$5,Activos!$J7)),"")</f>
        <v>24657.53425</v>
      </c>
      <c r="W7" s="22">
        <f>IF(Activos!$V7="OK",Activos!$O7*MAX(0,MIN(EDATE(W$5,1),Activos!$N7,IF(ISNUMBER(Activos!$L7),Activos!$L7,Activos!$N7))-MAX(W$5,Activos!$J7)),"")</f>
        <v>25479.45205</v>
      </c>
      <c r="X7" s="22">
        <f>IF(Activos!$V7="OK",Activos!$O7*MAX(0,MIN(EDATE(X$5,1),Activos!$N7,IF(ISNUMBER(Activos!$L7),Activos!$L7,Activos!$N7))-MAX(X$5,Activos!$J7)),"")</f>
        <v>25479.45205</v>
      </c>
      <c r="Y7" s="22">
        <f>IF(Activos!$V7="OK",Activos!$O7*MAX(0,MIN(EDATE(Y$5,1),Activos!$N7,IF(ISNUMBER(Activos!$L7),Activos!$L7,Activos!$N7))-MAX(Y$5,Activos!$J7)),"")</f>
        <v>24657.53425</v>
      </c>
      <c r="Z7" s="22">
        <f>IF(Activos!$V7="OK",Activos!$O7*MAX(0,MIN(EDATE(Z$5,1),Activos!$N7,IF(ISNUMBER(Activos!$L7),Activos!$L7,Activos!$N7))-MAX(Z$5,Activos!$J7)),"")</f>
        <v>25479.45205</v>
      </c>
      <c r="AA7" s="22">
        <f>IF(Activos!$V7="OK",Activos!$O7*MAX(0,MIN(EDATE(AA$5,1),Activos!$N7,IF(ISNUMBER(Activos!$L7),Activos!$L7,Activos!$N7))-MAX(AA$5,Activos!$J7)),"")</f>
        <v>24657.53425</v>
      </c>
      <c r="AB7" s="22">
        <f>IF(Activos!$V7="OK",Activos!$O7*MAX(0,MIN(EDATE(AB$5,1),Activos!$N7,IF(ISNUMBER(Activos!$L7),Activos!$L7,Activos!$N7))-MAX(AB$5,Activos!$J7)),"")</f>
        <v>25479.45205</v>
      </c>
      <c r="AC7" s="22">
        <f>IF(Activos!$V7="OK",Activos!$O7*MAX(0,MIN(EDATE(AC$5,1),Activos!$N7,IF(ISNUMBER(Activos!$L7),Activos!$L7,Activos!$N7))-MAX(AC$5,Activos!$J7)),"")</f>
        <v>25479.45205</v>
      </c>
      <c r="AD7" s="22">
        <f>IF(Activos!$V7="OK",Activos!$O7*MAX(0,MIN(EDATE(AD$5,1),Activos!$N7,IF(ISNUMBER(Activos!$L7),Activos!$L7,Activos!$N7))-MAX(AD$5,Activos!$J7)),"")</f>
        <v>11506.84932</v>
      </c>
      <c r="AE7" s="22">
        <f>IF(Activos!$V7="OK",Activos!$O7*MAX(0,MIN(EDATE(AE$5,1),Activos!$N7,IF(ISNUMBER(Activos!$L7),Activos!$L7,Activos!$N7))-MAX(AE$5,Activos!$J7)),"")</f>
        <v>0</v>
      </c>
      <c r="AF7" s="22">
        <f>IF(Activos!$V7="OK",Activos!$O7*MAX(0,MIN(EDATE(AF$5,1),Activos!$N7,IF(ISNUMBER(Activos!$L7),Activos!$L7,Activos!$N7))-MAX(AF$5,Activos!$J7)),"")</f>
        <v>0</v>
      </c>
      <c r="AG7" s="22">
        <f>IF(Activos!$V7="OK",Activos!$O7*MAX(0,MIN(EDATE(AG$5,1),Activos!$N7,IF(ISNUMBER(Activos!$L7),Activos!$L7,Activos!$N7))-MAX(AG$5,Activos!$J7)),"")</f>
        <v>0</v>
      </c>
      <c r="AH7" s="22">
        <f>IF(Activos!$V7="OK",Activos!$O7*MAX(0,MIN(EDATE(AH$5,1),Activos!$N7,IF(ISNUMBER(Activos!$L7),Activos!$L7,Activos!$N7))-MAX(AH$5,Activos!$J7)),"")</f>
        <v>0</v>
      </c>
      <c r="AI7" s="22">
        <f>IF(Activos!$V7="OK",Activos!$O7*MAX(0,MIN(EDATE(AI$5,1),Activos!$N7,IF(ISNUMBER(Activos!$L7),Activos!$L7,Activos!$N7))-MAX(AI$5,Activos!$J7)),"")</f>
        <v>0</v>
      </c>
      <c r="AJ7" s="22">
        <f>IF(Activos!$V7="OK",Activos!$O7*MAX(0,MIN(EDATE(AJ$5,1),Activos!$N7,IF(ISNUMBER(Activos!$L7),Activos!$L7,Activos!$N7))-MAX(AJ$5,Activos!$J7)),"")</f>
        <v>0</v>
      </c>
      <c r="AK7" s="22">
        <f>IF(Activos!$V7="OK",Activos!$O7*MAX(0,MIN(EDATE(AK$5,1),Activos!$N7,IF(ISNUMBER(Activos!$L7),Activos!$L7,Activos!$N7))-MAX(AK$5,Activos!$J7)),"")</f>
        <v>0</v>
      </c>
      <c r="AL7" s="22">
        <f>IF(Activos!$V7="OK",Activos!$O7*MAX(0,MIN(EDATE(AL$5,1),Activos!$N7,IF(ISNUMBER(Activos!$L7),Activos!$L7,Activos!$N7))-MAX(AL$5,Activos!$J7)),"")</f>
        <v>0</v>
      </c>
      <c r="AM7" s="22">
        <f>IF(Activos!$V7="OK",Activos!$O7*MAX(0,MIN(EDATE(AM$5,1),Activos!$N7,IF(ISNUMBER(Activos!$L7),Activos!$L7,Activos!$N7))-MAX(AM$5,Activos!$J7)),"")</f>
        <v>0</v>
      </c>
      <c r="AN7" s="22">
        <f>IF(Activos!$V7="OK",Activos!$O7*MAX(0,MIN(EDATE(AN$5,1),Activos!$N7,IF(ISNUMBER(Activos!$L7),Activos!$L7,Activos!$N7))-MAX(AN$5,Activos!$J7)),"")</f>
        <v>0</v>
      </c>
      <c r="AO7" s="22">
        <f>IF(Activos!$V7="OK",Activos!$O7*MAX(0,MIN(EDATE(AO$5,1),Activos!$N7,IF(ISNUMBER(Activos!$L7),Activos!$L7,Activos!$N7))-MAX(AO$5,Activos!$J7)),"")</f>
        <v>0</v>
      </c>
      <c r="AP7" s="22">
        <f>IF(Activos!$V7="OK",Activos!$O7*MAX(0,MIN(EDATE(AP$5,1),Activos!$N7,IF(ISNUMBER(Activos!$L7),Activos!$L7,Activos!$N7))-MAX(AP$5,Activos!$J7)),"")</f>
        <v>0</v>
      </c>
      <c r="AQ7" s="22">
        <f>IF(Activos!$V7="OK",Activos!$O7*MAX(0,MIN(EDATE(AQ$5,1),Activos!$N7,IF(ISNUMBER(Activos!$L7),Activos!$L7,Activos!$N7))-MAX(AQ$5,Activos!$J7)),"")</f>
        <v>0</v>
      </c>
      <c r="AR7" s="22">
        <f>IF(Activos!$V7="OK",Activos!$O7*MAX(0,MIN(EDATE(AR$5,1),Activos!$N7,IF(ISNUMBER(Activos!$L7),Activos!$L7,Activos!$N7))-MAX(AR$5,Activos!$J7)),"")</f>
        <v>0</v>
      </c>
      <c r="AS7" s="22">
        <f>IF(Activos!$V7="OK",Activos!$O7*MAX(0,MIN(EDATE(AS$5,1),Activos!$N7,IF(ISNUMBER(Activos!$L7),Activos!$L7,Activos!$N7))-MAX(AS$5,Activos!$J7)),"")</f>
        <v>0</v>
      </c>
      <c r="AT7" s="22">
        <f>IF(Activos!$V7="OK",Activos!$O7*MAX(0,MIN(EDATE(AT$5,1),Activos!$N7,IF(ISNUMBER(Activos!$L7),Activos!$L7,Activos!$N7))-MAX(AT$5,Activos!$J7)),"")</f>
        <v>0</v>
      </c>
      <c r="AU7" s="22">
        <f>IF(Activos!$V7="OK",Activos!$O7*MAX(0,MIN(EDATE(AU$5,1),Activos!$N7,IF(ISNUMBER(Activos!$L7),Activos!$L7,Activos!$N7))-MAX(AU$5,Activos!$J7)),"")</f>
        <v>0</v>
      </c>
      <c r="AV7" s="22">
        <f>IF(Activos!$V7="OK",Activos!$O7*MAX(0,MIN(EDATE(AV$5,1),Activos!$N7,IF(ISNUMBER(Activos!$L7),Activos!$L7,Activos!$N7))-MAX(AV$5,Activos!$J7)),"")</f>
        <v>0</v>
      </c>
      <c r="AW7" s="22">
        <f>IF(Activos!$V7="OK",Activos!$O7*MAX(0,MIN(EDATE(AW$5,1),Activos!$N7,IF(ISNUMBER(Activos!$L7),Activos!$L7,Activos!$N7))-MAX(AW$5,Activos!$J7)),"")</f>
        <v>0</v>
      </c>
      <c r="AX7" s="22">
        <f>IF(Activos!$V7="OK",Activos!$O7*MAX(0,MIN(EDATE(AX$5,1),Activos!$N7,IF(ISNUMBER(Activos!$L7),Activos!$L7,Activos!$N7))-MAX(AX$5,Activos!$J7)),"")</f>
        <v>0</v>
      </c>
      <c r="AY7" s="22">
        <f>IF(Activos!$V7="OK",Activos!$O7*MAX(0,MIN(EDATE(AY$5,1),Activos!$N7,IF(ISNUMBER(Activos!$L7),Activos!$L7,Activos!$N7))-MAX(AY$5,Activos!$J7)),"")</f>
        <v>0</v>
      </c>
      <c r="AZ7" s="22">
        <f>IF(Activos!$V7="OK",Activos!$O7*MAX(0,MIN(EDATE(AZ$5,1),Activos!$N7,IF(ISNUMBER(Activos!$L7),Activos!$L7,Activos!$N7))-MAX(AZ$5,Activos!$J7)),"")</f>
        <v>0</v>
      </c>
      <c r="BA7" s="22">
        <f>IF(Activos!$V7="OK",Activos!$O7*MAX(0,MIN(EDATE(BA$5,1),Activos!$N7,IF(ISNUMBER(Activos!$L7),Activos!$L7,Activos!$N7))-MAX(BA$5,Activos!$J7)),"")</f>
        <v>0</v>
      </c>
      <c r="BB7" s="22">
        <f>IF(Activos!$V7="OK",Activos!$O7*MAX(0,MIN(EDATE(BB$5,1),Activos!$N7,IF(ISNUMBER(Activos!$L7),Activos!$L7,Activos!$N7))-MAX(BB$5,Activos!$J7)),"")</f>
        <v>0</v>
      </c>
      <c r="BC7" s="22">
        <f>IF(Activos!$V7="OK",Activos!$O7*MAX(0,MIN(EDATE(BC$5,1),Activos!$N7,IF(ISNUMBER(Activos!$L7),Activos!$L7,Activos!$N7))-MAX(BC$5,Activos!$J7)),"")</f>
        <v>0</v>
      </c>
      <c r="BD7" s="22">
        <f>IF(Activos!$V7="OK",Activos!$O7*MAX(0,MIN(EDATE(BD$5,1),Activos!$N7,IF(ISNUMBER(Activos!$L7),Activos!$L7,Activos!$N7))-MAX(BD$5,Activos!$J7)),"")</f>
        <v>0</v>
      </c>
      <c r="BE7" s="22">
        <f>IF(Activos!$V7="OK",Activos!$O7*MAX(0,MIN(EDATE(BE$5,1),Activos!$N7,IF(ISNUMBER(Activos!$L7),Activos!$L7,Activos!$N7))-MAX(BE$5,Activos!$J7)),"")</f>
        <v>0</v>
      </c>
      <c r="BF7" s="22">
        <f>IF(Activos!$V7="OK",Activos!$O7*MAX(0,MIN(EDATE(BF$5,1),Activos!$N7,IF(ISNUMBER(Activos!$L7),Activos!$L7,Activos!$N7))-MAX(BF$5,Activos!$J7)),"")</f>
        <v>0</v>
      </c>
      <c r="BG7" s="22">
        <f>IF(Activos!$V7="OK",Activos!$O7*MAX(0,MIN(EDATE(BG$5,1),Activos!$N7,IF(ISNUMBER(Activos!$L7),Activos!$L7,Activos!$N7))-MAX(BG$5,Activos!$J7)),"")</f>
        <v>0</v>
      </c>
      <c r="BH7" s="22">
        <f>IF(Activos!$V7="OK",Activos!$O7*MAX(0,MIN(EDATE(BH$5,1),Activos!$N7,IF(ISNUMBER(Activos!$L7),Activos!$L7,Activos!$N7))-MAX(BH$5,Activos!$J7)),"")</f>
        <v>0</v>
      </c>
      <c r="BI7" s="22">
        <f>IF(Activos!$V7="OK",Activos!$O7*MAX(0,MIN(EDATE(BI$5,1),Activos!$N7,IF(ISNUMBER(Activos!$L7),Activos!$L7,Activos!$N7))-MAX(BI$5,Activos!$J7)),"")</f>
        <v>0</v>
      </c>
      <c r="BJ7" s="22">
        <f>IF(Activos!$V7="OK",Activos!$O7*MAX(0,MIN(EDATE(BJ$5,1),Activos!$N7,IF(ISNUMBER(Activos!$L7),Activos!$L7,Activos!$N7))-MAX(BJ$5,Activos!$J7)),"")</f>
        <v>0</v>
      </c>
      <c r="BK7" s="22">
        <f>IF(Activos!$V7="OK",Activos!$O7*MAX(0,MIN(EDATE(BK$5,1),Activos!$N7,IF(ISNUMBER(Activos!$L7),Activos!$L7,Activos!$N7))-MAX(BK$5,Activos!$J7)),"")</f>
        <v>0</v>
      </c>
      <c r="BL7" s="31">
        <f>IF(Activos!$V7="OK",Activos!$O7*MAX(0,MIN(EDATE(BL$5,1),Activos!$N7,IF(ISNUMBER(Activos!$L7),Activos!$L7,Activos!$N7))-MAX(BL$5,Activos!$J7)),"")</f>
        <v>0</v>
      </c>
    </row>
    <row r="8" ht="27.0" customHeight="1">
      <c r="A8" s="1"/>
      <c r="B8" s="1"/>
      <c r="C8" s="1" t="str">
        <f>IF(Activos!C8="","",Activos!C8)</f>
        <v>AF003</v>
      </c>
      <c r="D8" s="1" t="str">
        <f>IF(C8="","",Activos!D8)</f>
        <v>Mobiliario antiguo</v>
      </c>
      <c r="E8" s="22">
        <f>IF(Activos!$V8="OK",Activos!$O8*MAX(0,MIN(EDATE(E$5,1),Activos!$N8,IF(ISNUMBER(Activos!$L8),Activos!$L8,Activos!$N8))-MAX(E$5,Activos!$J8)),"")</f>
        <v>0</v>
      </c>
      <c r="F8" s="22">
        <f>IF(Activos!$V8="OK",Activos!$O8*MAX(0,MIN(EDATE(F$5,1),Activos!$N8,IF(ISNUMBER(Activos!$L8),Activos!$L8,Activos!$N8))-MAX(F$5,Activos!$J8)),"")</f>
        <v>0</v>
      </c>
      <c r="G8" s="22">
        <f>IF(Activos!$V8="OK",Activos!$O8*MAX(0,MIN(EDATE(G$5,1),Activos!$N8,IF(ISNUMBER(Activos!$L8),Activos!$L8,Activos!$N8))-MAX(G$5,Activos!$J8)),"")</f>
        <v>0</v>
      </c>
      <c r="H8" s="22">
        <f>IF(Activos!$V8="OK",Activos!$O8*MAX(0,MIN(EDATE(H$5,1),Activos!$N8,IF(ISNUMBER(Activos!$L8),Activos!$L8,Activos!$N8))-MAX(H$5,Activos!$J8)),"")</f>
        <v>0</v>
      </c>
      <c r="I8" s="22">
        <f>IF(Activos!$V8="OK",Activos!$O8*MAX(0,MIN(EDATE(I$5,1),Activos!$N8,IF(ISNUMBER(Activos!$L8),Activos!$L8,Activos!$N8))-MAX(I$5,Activos!$J8)),"")</f>
        <v>0</v>
      </c>
      <c r="J8" s="22">
        <f>IF(Activos!$V8="OK",Activos!$O8*MAX(0,MIN(EDATE(J$5,1),Activos!$N8,IF(ISNUMBER(Activos!$L8),Activos!$L8,Activos!$N8))-MAX(J$5,Activos!$J8)),"")</f>
        <v>0</v>
      </c>
      <c r="K8" s="22">
        <f>IF(Activos!$V8="OK",Activos!$O8*MAX(0,MIN(EDATE(K$5,1),Activos!$N8,IF(ISNUMBER(Activos!$L8),Activos!$L8,Activos!$N8))-MAX(K$5,Activos!$J8)),"")</f>
        <v>0</v>
      </c>
      <c r="L8" s="22">
        <f>IF(Activos!$V8="OK",Activos!$O8*MAX(0,MIN(EDATE(L$5,1),Activos!$N8,IF(ISNUMBER(Activos!$L8),Activos!$L8,Activos!$N8))-MAX(L$5,Activos!$J8)),"")</f>
        <v>0</v>
      </c>
      <c r="M8" s="22">
        <f>IF(Activos!$V8="OK",Activos!$O8*MAX(0,MIN(EDATE(M$5,1),Activos!$N8,IF(ISNUMBER(Activos!$L8),Activos!$L8,Activos!$N8))-MAX(M$5,Activos!$J8)),"")</f>
        <v>0</v>
      </c>
      <c r="N8" s="22">
        <f>IF(Activos!$V8="OK",Activos!$O8*MAX(0,MIN(EDATE(N$5,1),Activos!$N8,IF(ISNUMBER(Activos!$L8),Activos!$L8,Activos!$N8))-MAX(N$5,Activos!$J8)),"")</f>
        <v>0</v>
      </c>
      <c r="O8" s="22">
        <f>IF(Activos!$V8="OK",Activos!$O8*MAX(0,MIN(EDATE(O$5,1),Activos!$N8,IF(ISNUMBER(Activos!$L8),Activos!$L8,Activos!$N8))-MAX(O$5,Activos!$J8)),"")</f>
        <v>0</v>
      </c>
      <c r="P8" s="22">
        <f>IF(Activos!$V8="OK",Activos!$O8*MAX(0,MIN(EDATE(P$5,1),Activos!$N8,IF(ISNUMBER(Activos!$L8),Activos!$L8,Activos!$N8))-MAX(P$5,Activos!$J8)),"")</f>
        <v>0</v>
      </c>
      <c r="Q8" s="22">
        <f>IF(Activos!$V8="OK",Activos!$O8*MAX(0,MIN(EDATE(Q$5,1),Activos!$N8,IF(ISNUMBER(Activos!$L8),Activos!$L8,Activos!$N8))-MAX(Q$5,Activos!$J8)),"")</f>
        <v>0</v>
      </c>
      <c r="R8" s="22">
        <f>IF(Activos!$V8="OK",Activos!$O8*MAX(0,MIN(EDATE(R$5,1),Activos!$N8,IF(ISNUMBER(Activos!$L8),Activos!$L8,Activos!$N8))-MAX(R$5,Activos!$J8)),"")</f>
        <v>0</v>
      </c>
      <c r="S8" s="22">
        <f>IF(Activos!$V8="OK",Activos!$O8*MAX(0,MIN(EDATE(S$5,1),Activos!$N8,IF(ISNUMBER(Activos!$L8),Activos!$L8,Activos!$N8))-MAX(S$5,Activos!$J8)),"")</f>
        <v>0</v>
      </c>
      <c r="T8" s="22">
        <f>IF(Activos!$V8="OK",Activos!$O8*MAX(0,MIN(EDATE(T$5,1),Activos!$N8,IF(ISNUMBER(Activos!$L8),Activos!$L8,Activos!$N8))-MAX(T$5,Activos!$J8)),"")</f>
        <v>0</v>
      </c>
      <c r="U8" s="22">
        <f>IF(Activos!$V8="OK",Activos!$O8*MAX(0,MIN(EDATE(U$5,1),Activos!$N8,IF(ISNUMBER(Activos!$L8),Activos!$L8,Activos!$N8))-MAX(U$5,Activos!$J8)),"")</f>
        <v>0</v>
      </c>
      <c r="V8" s="22">
        <f>IF(Activos!$V8="OK",Activos!$O8*MAX(0,MIN(EDATE(V$5,1),Activos!$N8,IF(ISNUMBER(Activos!$L8),Activos!$L8,Activos!$N8))-MAX(V$5,Activos!$J8)),"")</f>
        <v>0</v>
      </c>
      <c r="W8" s="22">
        <f>IF(Activos!$V8="OK",Activos!$O8*MAX(0,MIN(EDATE(W$5,1),Activos!$N8,IF(ISNUMBER(Activos!$L8),Activos!$L8,Activos!$N8))-MAX(W$5,Activos!$J8)),"")</f>
        <v>0</v>
      </c>
      <c r="X8" s="22">
        <f>IF(Activos!$V8="OK",Activos!$O8*MAX(0,MIN(EDATE(X$5,1),Activos!$N8,IF(ISNUMBER(Activos!$L8),Activos!$L8,Activos!$N8))-MAX(X$5,Activos!$J8)),"")</f>
        <v>0</v>
      </c>
      <c r="Y8" s="22">
        <f>IF(Activos!$V8="OK",Activos!$O8*MAX(0,MIN(EDATE(Y$5,1),Activos!$N8,IF(ISNUMBER(Activos!$L8),Activos!$L8,Activos!$N8))-MAX(Y$5,Activos!$J8)),"")</f>
        <v>0</v>
      </c>
      <c r="Z8" s="22">
        <f>IF(Activos!$V8="OK",Activos!$O8*MAX(0,MIN(EDATE(Z$5,1),Activos!$N8,IF(ISNUMBER(Activos!$L8),Activos!$L8,Activos!$N8))-MAX(Z$5,Activos!$J8)),"")</f>
        <v>0</v>
      </c>
      <c r="AA8" s="22">
        <f>IF(Activos!$V8="OK",Activos!$O8*MAX(0,MIN(EDATE(AA$5,1),Activos!$N8,IF(ISNUMBER(Activos!$L8),Activos!$L8,Activos!$N8))-MAX(AA$5,Activos!$J8)),"")</f>
        <v>0</v>
      </c>
      <c r="AB8" s="22">
        <f>IF(Activos!$V8="OK",Activos!$O8*MAX(0,MIN(EDATE(AB$5,1),Activos!$N8,IF(ISNUMBER(Activos!$L8),Activos!$L8,Activos!$N8))-MAX(AB$5,Activos!$J8)),"")</f>
        <v>0</v>
      </c>
      <c r="AC8" s="22">
        <f>IF(Activos!$V8="OK",Activos!$O8*MAX(0,MIN(EDATE(AC$5,1),Activos!$N8,IF(ISNUMBER(Activos!$L8),Activos!$L8,Activos!$N8))-MAX(AC$5,Activos!$J8)),"")</f>
        <v>0</v>
      </c>
      <c r="AD8" s="22">
        <f>IF(Activos!$V8="OK",Activos!$O8*MAX(0,MIN(EDATE(AD$5,1),Activos!$N8,IF(ISNUMBER(Activos!$L8),Activos!$L8,Activos!$N8))-MAX(AD$5,Activos!$J8)),"")</f>
        <v>0</v>
      </c>
      <c r="AE8" s="22">
        <f>IF(Activos!$V8="OK",Activos!$O8*MAX(0,MIN(EDATE(AE$5,1),Activos!$N8,IF(ISNUMBER(Activos!$L8),Activos!$L8,Activos!$N8))-MAX(AE$5,Activos!$J8)),"")</f>
        <v>0</v>
      </c>
      <c r="AF8" s="22">
        <f>IF(Activos!$V8="OK",Activos!$O8*MAX(0,MIN(EDATE(AF$5,1),Activos!$N8,IF(ISNUMBER(Activos!$L8),Activos!$L8,Activos!$N8))-MAX(AF$5,Activos!$J8)),"")</f>
        <v>0</v>
      </c>
      <c r="AG8" s="22">
        <f>IF(Activos!$V8="OK",Activos!$O8*MAX(0,MIN(EDATE(AG$5,1),Activos!$N8,IF(ISNUMBER(Activos!$L8),Activos!$L8,Activos!$N8))-MAX(AG$5,Activos!$J8)),"")</f>
        <v>0</v>
      </c>
      <c r="AH8" s="22">
        <f>IF(Activos!$V8="OK",Activos!$O8*MAX(0,MIN(EDATE(AH$5,1),Activos!$N8,IF(ISNUMBER(Activos!$L8),Activos!$L8,Activos!$N8))-MAX(AH$5,Activos!$J8)),"")</f>
        <v>0</v>
      </c>
      <c r="AI8" s="22">
        <f>IF(Activos!$V8="OK",Activos!$O8*MAX(0,MIN(EDATE(AI$5,1),Activos!$N8,IF(ISNUMBER(Activos!$L8),Activos!$L8,Activos!$N8))-MAX(AI$5,Activos!$J8)),"")</f>
        <v>0</v>
      </c>
      <c r="AJ8" s="22">
        <f>IF(Activos!$V8="OK",Activos!$O8*MAX(0,MIN(EDATE(AJ$5,1),Activos!$N8,IF(ISNUMBER(Activos!$L8),Activos!$L8,Activos!$N8))-MAX(AJ$5,Activos!$J8)),"")</f>
        <v>0</v>
      </c>
      <c r="AK8" s="22">
        <f>IF(Activos!$V8="OK",Activos!$O8*MAX(0,MIN(EDATE(AK$5,1),Activos!$N8,IF(ISNUMBER(Activos!$L8),Activos!$L8,Activos!$N8))-MAX(AK$5,Activos!$J8)),"")</f>
        <v>0</v>
      </c>
      <c r="AL8" s="22">
        <f>IF(Activos!$V8="OK",Activos!$O8*MAX(0,MIN(EDATE(AL$5,1),Activos!$N8,IF(ISNUMBER(Activos!$L8),Activos!$L8,Activos!$N8))-MAX(AL$5,Activos!$J8)),"")</f>
        <v>0</v>
      </c>
      <c r="AM8" s="22">
        <f>IF(Activos!$V8="OK",Activos!$O8*MAX(0,MIN(EDATE(AM$5,1),Activos!$N8,IF(ISNUMBER(Activos!$L8),Activos!$L8,Activos!$N8))-MAX(AM$5,Activos!$J8)),"")</f>
        <v>0</v>
      </c>
      <c r="AN8" s="22">
        <f>IF(Activos!$V8="OK",Activos!$O8*MAX(0,MIN(EDATE(AN$5,1),Activos!$N8,IF(ISNUMBER(Activos!$L8),Activos!$L8,Activos!$N8))-MAX(AN$5,Activos!$J8)),"")</f>
        <v>0</v>
      </c>
      <c r="AO8" s="22">
        <f>IF(Activos!$V8="OK",Activos!$O8*MAX(0,MIN(EDATE(AO$5,1),Activos!$N8,IF(ISNUMBER(Activos!$L8),Activos!$L8,Activos!$N8))-MAX(AO$5,Activos!$J8)),"")</f>
        <v>0</v>
      </c>
      <c r="AP8" s="22">
        <f>IF(Activos!$V8="OK",Activos!$O8*MAX(0,MIN(EDATE(AP$5,1),Activos!$N8,IF(ISNUMBER(Activos!$L8),Activos!$L8,Activos!$N8))-MAX(AP$5,Activos!$J8)),"")</f>
        <v>0</v>
      </c>
      <c r="AQ8" s="22">
        <f>IF(Activos!$V8="OK",Activos!$O8*MAX(0,MIN(EDATE(AQ$5,1),Activos!$N8,IF(ISNUMBER(Activos!$L8),Activos!$L8,Activos!$N8))-MAX(AQ$5,Activos!$J8)),"")</f>
        <v>0</v>
      </c>
      <c r="AR8" s="22">
        <f>IF(Activos!$V8="OK",Activos!$O8*MAX(0,MIN(EDATE(AR$5,1),Activos!$N8,IF(ISNUMBER(Activos!$L8),Activos!$L8,Activos!$N8))-MAX(AR$5,Activos!$J8)),"")</f>
        <v>0</v>
      </c>
      <c r="AS8" s="22">
        <f>IF(Activos!$V8="OK",Activos!$O8*MAX(0,MIN(EDATE(AS$5,1),Activos!$N8,IF(ISNUMBER(Activos!$L8),Activos!$L8,Activos!$N8))-MAX(AS$5,Activos!$J8)),"")</f>
        <v>0</v>
      </c>
      <c r="AT8" s="22">
        <f>IF(Activos!$V8="OK",Activos!$O8*MAX(0,MIN(EDATE(AT$5,1),Activos!$N8,IF(ISNUMBER(Activos!$L8),Activos!$L8,Activos!$N8))-MAX(AT$5,Activos!$J8)),"")</f>
        <v>0</v>
      </c>
      <c r="AU8" s="22">
        <f>IF(Activos!$V8="OK",Activos!$O8*MAX(0,MIN(EDATE(AU$5,1),Activos!$N8,IF(ISNUMBER(Activos!$L8),Activos!$L8,Activos!$N8))-MAX(AU$5,Activos!$J8)),"")</f>
        <v>0</v>
      </c>
      <c r="AV8" s="22">
        <f>IF(Activos!$V8="OK",Activos!$O8*MAX(0,MIN(EDATE(AV$5,1),Activos!$N8,IF(ISNUMBER(Activos!$L8),Activos!$L8,Activos!$N8))-MAX(AV$5,Activos!$J8)),"")</f>
        <v>0</v>
      </c>
      <c r="AW8" s="22">
        <f>IF(Activos!$V8="OK",Activos!$O8*MAX(0,MIN(EDATE(AW$5,1),Activos!$N8,IF(ISNUMBER(Activos!$L8),Activos!$L8,Activos!$N8))-MAX(AW$5,Activos!$J8)),"")</f>
        <v>0</v>
      </c>
      <c r="AX8" s="22">
        <f>IF(Activos!$V8="OK",Activos!$O8*MAX(0,MIN(EDATE(AX$5,1),Activos!$N8,IF(ISNUMBER(Activos!$L8),Activos!$L8,Activos!$N8))-MAX(AX$5,Activos!$J8)),"")</f>
        <v>0</v>
      </c>
      <c r="AY8" s="22">
        <f>IF(Activos!$V8="OK",Activos!$O8*MAX(0,MIN(EDATE(AY$5,1),Activos!$N8,IF(ISNUMBER(Activos!$L8),Activos!$L8,Activos!$N8))-MAX(AY$5,Activos!$J8)),"")</f>
        <v>0</v>
      </c>
      <c r="AZ8" s="22">
        <f>IF(Activos!$V8="OK",Activos!$O8*MAX(0,MIN(EDATE(AZ$5,1),Activos!$N8,IF(ISNUMBER(Activos!$L8),Activos!$L8,Activos!$N8))-MAX(AZ$5,Activos!$J8)),"")</f>
        <v>0</v>
      </c>
      <c r="BA8" s="22">
        <f>IF(Activos!$V8="OK",Activos!$O8*MAX(0,MIN(EDATE(BA$5,1),Activos!$N8,IF(ISNUMBER(Activos!$L8),Activos!$L8,Activos!$N8))-MAX(BA$5,Activos!$J8)),"")</f>
        <v>0</v>
      </c>
      <c r="BB8" s="22">
        <f>IF(Activos!$V8="OK",Activos!$O8*MAX(0,MIN(EDATE(BB$5,1),Activos!$N8,IF(ISNUMBER(Activos!$L8),Activos!$L8,Activos!$N8))-MAX(BB$5,Activos!$J8)),"")</f>
        <v>0</v>
      </c>
      <c r="BC8" s="22">
        <f>IF(Activos!$V8="OK",Activos!$O8*MAX(0,MIN(EDATE(BC$5,1),Activos!$N8,IF(ISNUMBER(Activos!$L8),Activos!$L8,Activos!$N8))-MAX(BC$5,Activos!$J8)),"")</f>
        <v>0</v>
      </c>
      <c r="BD8" s="22">
        <f>IF(Activos!$V8="OK",Activos!$O8*MAX(0,MIN(EDATE(BD$5,1),Activos!$N8,IF(ISNUMBER(Activos!$L8),Activos!$L8,Activos!$N8))-MAX(BD$5,Activos!$J8)),"")</f>
        <v>0</v>
      </c>
      <c r="BE8" s="22">
        <f>IF(Activos!$V8="OK",Activos!$O8*MAX(0,MIN(EDATE(BE$5,1),Activos!$N8,IF(ISNUMBER(Activos!$L8),Activos!$L8,Activos!$N8))-MAX(BE$5,Activos!$J8)),"")</f>
        <v>0</v>
      </c>
      <c r="BF8" s="22">
        <f>IF(Activos!$V8="OK",Activos!$O8*MAX(0,MIN(EDATE(BF$5,1),Activos!$N8,IF(ISNUMBER(Activos!$L8),Activos!$L8,Activos!$N8))-MAX(BF$5,Activos!$J8)),"")</f>
        <v>0</v>
      </c>
      <c r="BG8" s="22">
        <f>IF(Activos!$V8="OK",Activos!$O8*MAX(0,MIN(EDATE(BG$5,1),Activos!$N8,IF(ISNUMBER(Activos!$L8),Activos!$L8,Activos!$N8))-MAX(BG$5,Activos!$J8)),"")</f>
        <v>0</v>
      </c>
      <c r="BH8" s="22">
        <f>IF(Activos!$V8="OK",Activos!$O8*MAX(0,MIN(EDATE(BH$5,1),Activos!$N8,IF(ISNUMBER(Activos!$L8),Activos!$L8,Activos!$N8))-MAX(BH$5,Activos!$J8)),"")</f>
        <v>0</v>
      </c>
      <c r="BI8" s="22">
        <f>IF(Activos!$V8="OK",Activos!$O8*MAX(0,MIN(EDATE(BI$5,1),Activos!$N8,IF(ISNUMBER(Activos!$L8),Activos!$L8,Activos!$N8))-MAX(BI$5,Activos!$J8)),"")</f>
        <v>0</v>
      </c>
      <c r="BJ8" s="22">
        <f>IF(Activos!$V8="OK",Activos!$O8*MAX(0,MIN(EDATE(BJ$5,1),Activos!$N8,IF(ISNUMBER(Activos!$L8),Activos!$L8,Activos!$N8))-MAX(BJ$5,Activos!$J8)),"")</f>
        <v>0</v>
      </c>
      <c r="BK8" s="22">
        <f>IF(Activos!$V8="OK",Activos!$O8*MAX(0,MIN(EDATE(BK$5,1),Activos!$N8,IF(ISNUMBER(Activos!$L8),Activos!$L8,Activos!$N8))-MAX(BK$5,Activos!$J8)),"")</f>
        <v>0</v>
      </c>
      <c r="BL8" s="31">
        <f>IF(Activos!$V8="OK",Activos!$O8*MAX(0,MIN(EDATE(BL$5,1),Activos!$N8,IF(ISNUMBER(Activos!$L8),Activos!$L8,Activos!$N8))-MAX(BL$5,Activos!$J8)),"")</f>
        <v>0</v>
      </c>
    </row>
    <row r="9" ht="27.0" customHeight="1">
      <c r="A9" s="1"/>
      <c r="B9" s="1"/>
      <c r="C9" s="1" t="str">
        <f>IF(Activos!C9="","",Activos!C9)</f>
        <v>AF004</v>
      </c>
      <c r="D9" s="1" t="str">
        <f>IF(C9="","",Activos!D9)</f>
        <v>Impresora dada de baja</v>
      </c>
      <c r="E9" s="22">
        <f>IF(Activos!$V9="OK",Activos!$O9*MAX(0,MIN(EDATE(E$5,1),Activos!$N9,IF(ISNUMBER(Activos!$L9),Activos!$L9,Activos!$N9))-MAX(E$5,Activos!$J9)),"")</f>
        <v>0</v>
      </c>
      <c r="F9" s="22">
        <f>IF(Activos!$V9="OK",Activos!$O9*MAX(0,MIN(EDATE(F$5,1),Activos!$N9,IF(ISNUMBER(Activos!$L9),Activos!$L9,Activos!$N9))-MAX(F$5,Activos!$J9)),"")</f>
        <v>0</v>
      </c>
      <c r="G9" s="22">
        <f>IF(Activos!$V9="OK",Activos!$O9*MAX(0,MIN(EDATE(G$5,1),Activos!$N9,IF(ISNUMBER(Activos!$L9),Activos!$L9,Activos!$N9))-MAX(G$5,Activos!$J9)),"")</f>
        <v>0</v>
      </c>
      <c r="H9" s="22">
        <f>IF(Activos!$V9="OK",Activos!$O9*MAX(0,MIN(EDATE(H$5,1),Activos!$N9,IF(ISNUMBER(Activos!$L9),Activos!$L9,Activos!$N9))-MAX(H$5,Activos!$J9)),"")</f>
        <v>0</v>
      </c>
      <c r="I9" s="22">
        <f>IF(Activos!$V9="OK",Activos!$O9*MAX(0,MIN(EDATE(I$5,1),Activos!$N9,IF(ISNUMBER(Activos!$L9),Activos!$L9,Activos!$N9))-MAX(I$5,Activos!$J9)),"")</f>
        <v>0</v>
      </c>
      <c r="J9" s="22">
        <f>IF(Activos!$V9="OK",Activos!$O9*MAX(0,MIN(EDATE(J$5,1),Activos!$N9,IF(ISNUMBER(Activos!$L9),Activos!$L9,Activos!$N9))-MAX(J$5,Activos!$J9)),"")</f>
        <v>0</v>
      </c>
      <c r="K9" s="22">
        <f>IF(Activos!$V9="OK",Activos!$O9*MAX(0,MIN(EDATE(K$5,1),Activos!$N9,IF(ISNUMBER(Activos!$L9),Activos!$L9,Activos!$N9))-MAX(K$5,Activos!$J9)),"")</f>
        <v>0</v>
      </c>
      <c r="L9" s="22">
        <f>IF(Activos!$V9="OK",Activos!$O9*MAX(0,MIN(EDATE(L$5,1),Activos!$N9,IF(ISNUMBER(Activos!$L9),Activos!$L9,Activos!$N9))-MAX(L$5,Activos!$J9)),"")</f>
        <v>0</v>
      </c>
      <c r="M9" s="22">
        <f>IF(Activos!$V9="OK",Activos!$O9*MAX(0,MIN(EDATE(M$5,1),Activos!$N9,IF(ISNUMBER(Activos!$L9),Activos!$L9,Activos!$N9))-MAX(M$5,Activos!$J9)),"")</f>
        <v>0</v>
      </c>
      <c r="N9" s="22">
        <f>IF(Activos!$V9="OK",Activos!$O9*MAX(0,MIN(EDATE(N$5,1),Activos!$N9,IF(ISNUMBER(Activos!$L9),Activos!$L9,Activos!$N9))-MAX(N$5,Activos!$J9)),"")</f>
        <v>0</v>
      </c>
      <c r="O9" s="22">
        <f>IF(Activos!$V9="OK",Activos!$O9*MAX(0,MIN(EDATE(O$5,1),Activos!$N9,IF(ISNUMBER(Activos!$L9),Activos!$L9,Activos!$N9))-MAX(O$5,Activos!$J9)),"")</f>
        <v>0</v>
      </c>
      <c r="P9" s="22">
        <f>IF(Activos!$V9="OK",Activos!$O9*MAX(0,MIN(EDATE(P$5,1),Activos!$N9,IF(ISNUMBER(Activos!$L9),Activos!$L9,Activos!$N9))-MAX(P$5,Activos!$J9)),"")</f>
        <v>0</v>
      </c>
      <c r="Q9" s="22">
        <f>IF(Activos!$V9="OK",Activos!$O9*MAX(0,MIN(EDATE(Q$5,1),Activos!$N9,IF(ISNUMBER(Activos!$L9),Activos!$L9,Activos!$N9))-MAX(Q$5,Activos!$J9)),"")</f>
        <v>0</v>
      </c>
      <c r="R9" s="22">
        <f>IF(Activos!$V9="OK",Activos!$O9*MAX(0,MIN(EDATE(R$5,1),Activos!$N9,IF(ISNUMBER(Activos!$L9),Activos!$L9,Activos!$N9))-MAX(R$5,Activos!$J9)),"")</f>
        <v>0</v>
      </c>
      <c r="S9" s="22">
        <f>IF(Activos!$V9="OK",Activos!$O9*MAX(0,MIN(EDATE(S$5,1),Activos!$N9,IF(ISNUMBER(Activos!$L9),Activos!$L9,Activos!$N9))-MAX(S$5,Activos!$J9)),"")</f>
        <v>0</v>
      </c>
      <c r="T9" s="22">
        <f>IF(Activos!$V9="OK",Activos!$O9*MAX(0,MIN(EDATE(T$5,1),Activos!$N9,IF(ISNUMBER(Activos!$L9),Activos!$L9,Activos!$N9))-MAX(T$5,Activos!$J9)),"")</f>
        <v>0</v>
      </c>
      <c r="U9" s="22">
        <f>IF(Activos!$V9="OK",Activos!$O9*MAX(0,MIN(EDATE(U$5,1),Activos!$N9,IF(ISNUMBER(Activos!$L9),Activos!$L9,Activos!$N9))-MAX(U$5,Activos!$J9)),"")</f>
        <v>0</v>
      </c>
      <c r="V9" s="22">
        <f>IF(Activos!$V9="OK",Activos!$O9*MAX(0,MIN(EDATE(V$5,1),Activos!$N9,IF(ISNUMBER(Activos!$L9),Activos!$L9,Activos!$N9))-MAX(V$5,Activos!$J9)),"")</f>
        <v>0</v>
      </c>
      <c r="W9" s="22">
        <f>IF(Activos!$V9="OK",Activos!$O9*MAX(0,MIN(EDATE(W$5,1),Activos!$N9,IF(ISNUMBER(Activos!$L9),Activos!$L9,Activos!$N9))-MAX(W$5,Activos!$J9)),"")</f>
        <v>0</v>
      </c>
      <c r="X9" s="22">
        <f>IF(Activos!$V9="OK",Activos!$O9*MAX(0,MIN(EDATE(X$5,1),Activos!$N9,IF(ISNUMBER(Activos!$L9),Activos!$L9,Activos!$N9))-MAX(X$5,Activos!$J9)),"")</f>
        <v>0</v>
      </c>
      <c r="Y9" s="22">
        <f>IF(Activos!$V9="OK",Activos!$O9*MAX(0,MIN(EDATE(Y$5,1),Activos!$N9,IF(ISNUMBER(Activos!$L9),Activos!$L9,Activos!$N9))-MAX(Y$5,Activos!$J9)),"")</f>
        <v>0</v>
      </c>
      <c r="Z9" s="22">
        <f>IF(Activos!$V9="OK",Activos!$O9*MAX(0,MIN(EDATE(Z$5,1),Activos!$N9,IF(ISNUMBER(Activos!$L9),Activos!$L9,Activos!$N9))-MAX(Z$5,Activos!$J9)),"")</f>
        <v>0</v>
      </c>
      <c r="AA9" s="22">
        <f>IF(Activos!$V9="OK",Activos!$O9*MAX(0,MIN(EDATE(AA$5,1),Activos!$N9,IF(ISNUMBER(Activos!$L9),Activos!$L9,Activos!$N9))-MAX(AA$5,Activos!$J9)),"")</f>
        <v>0</v>
      </c>
      <c r="AB9" s="22">
        <f>IF(Activos!$V9="OK",Activos!$O9*MAX(0,MIN(EDATE(AB$5,1),Activos!$N9,IF(ISNUMBER(Activos!$L9),Activos!$L9,Activos!$N9))-MAX(AB$5,Activos!$J9)),"")</f>
        <v>0</v>
      </c>
      <c r="AC9" s="22">
        <f>IF(Activos!$V9="OK",Activos!$O9*MAX(0,MIN(EDATE(AC$5,1),Activos!$N9,IF(ISNUMBER(Activos!$L9),Activos!$L9,Activos!$N9))-MAX(AC$5,Activos!$J9)),"")</f>
        <v>0</v>
      </c>
      <c r="AD9" s="22">
        <f>IF(Activos!$V9="OK",Activos!$O9*MAX(0,MIN(EDATE(AD$5,1),Activos!$N9,IF(ISNUMBER(Activos!$L9),Activos!$L9,Activos!$N9))-MAX(AD$5,Activos!$J9)),"")</f>
        <v>0</v>
      </c>
      <c r="AE9" s="22">
        <f>IF(Activos!$V9="OK",Activos!$O9*MAX(0,MIN(EDATE(AE$5,1),Activos!$N9,IF(ISNUMBER(Activos!$L9),Activos!$L9,Activos!$N9))-MAX(AE$5,Activos!$J9)),"")</f>
        <v>0</v>
      </c>
      <c r="AF9" s="22">
        <f>IF(Activos!$V9="OK",Activos!$O9*MAX(0,MIN(EDATE(AF$5,1),Activos!$N9,IF(ISNUMBER(Activos!$L9),Activos!$L9,Activos!$N9))-MAX(AF$5,Activos!$J9)),"")</f>
        <v>0</v>
      </c>
      <c r="AG9" s="22">
        <f>IF(Activos!$V9="OK",Activos!$O9*MAX(0,MIN(EDATE(AG$5,1),Activos!$N9,IF(ISNUMBER(Activos!$L9),Activos!$L9,Activos!$N9))-MAX(AG$5,Activos!$J9)),"")</f>
        <v>0</v>
      </c>
      <c r="AH9" s="22">
        <f>IF(Activos!$V9="OK",Activos!$O9*MAX(0,MIN(EDATE(AH$5,1),Activos!$N9,IF(ISNUMBER(Activos!$L9),Activos!$L9,Activos!$N9))-MAX(AH$5,Activos!$J9)),"")</f>
        <v>0</v>
      </c>
      <c r="AI9" s="22">
        <f>IF(Activos!$V9="OK",Activos!$O9*MAX(0,MIN(EDATE(AI$5,1),Activos!$N9,IF(ISNUMBER(Activos!$L9),Activos!$L9,Activos!$N9))-MAX(AI$5,Activos!$J9)),"")</f>
        <v>0</v>
      </c>
      <c r="AJ9" s="22">
        <f>IF(Activos!$V9="OK",Activos!$O9*MAX(0,MIN(EDATE(AJ$5,1),Activos!$N9,IF(ISNUMBER(Activos!$L9),Activos!$L9,Activos!$N9))-MAX(AJ$5,Activos!$J9)),"")</f>
        <v>0</v>
      </c>
      <c r="AK9" s="22">
        <f>IF(Activos!$V9="OK",Activos!$O9*MAX(0,MIN(EDATE(AK$5,1),Activos!$N9,IF(ISNUMBER(Activos!$L9),Activos!$L9,Activos!$N9))-MAX(AK$5,Activos!$J9)),"")</f>
        <v>0</v>
      </c>
      <c r="AL9" s="22">
        <f>IF(Activos!$V9="OK",Activos!$O9*MAX(0,MIN(EDATE(AL$5,1),Activos!$N9,IF(ISNUMBER(Activos!$L9),Activos!$L9,Activos!$N9))-MAX(AL$5,Activos!$J9)),"")</f>
        <v>0</v>
      </c>
      <c r="AM9" s="22">
        <f>IF(Activos!$V9="OK",Activos!$O9*MAX(0,MIN(EDATE(AM$5,1),Activos!$N9,IF(ISNUMBER(Activos!$L9),Activos!$L9,Activos!$N9))-MAX(AM$5,Activos!$J9)),"")</f>
        <v>0</v>
      </c>
      <c r="AN9" s="22">
        <f>IF(Activos!$V9="OK",Activos!$O9*MAX(0,MIN(EDATE(AN$5,1),Activos!$N9,IF(ISNUMBER(Activos!$L9),Activos!$L9,Activos!$N9))-MAX(AN$5,Activos!$J9)),"")</f>
        <v>0</v>
      </c>
      <c r="AO9" s="22">
        <f>IF(Activos!$V9="OK",Activos!$O9*MAX(0,MIN(EDATE(AO$5,1),Activos!$N9,IF(ISNUMBER(Activos!$L9),Activos!$L9,Activos!$N9))-MAX(AO$5,Activos!$J9)),"")</f>
        <v>0</v>
      </c>
      <c r="AP9" s="22">
        <f>IF(Activos!$V9="OK",Activos!$O9*MAX(0,MIN(EDATE(AP$5,1),Activos!$N9,IF(ISNUMBER(Activos!$L9),Activos!$L9,Activos!$N9))-MAX(AP$5,Activos!$J9)),"")</f>
        <v>0</v>
      </c>
      <c r="AQ9" s="22">
        <f>IF(Activos!$V9="OK",Activos!$O9*MAX(0,MIN(EDATE(AQ$5,1),Activos!$N9,IF(ISNUMBER(Activos!$L9),Activos!$L9,Activos!$N9))-MAX(AQ$5,Activos!$J9)),"")</f>
        <v>0</v>
      </c>
      <c r="AR9" s="22">
        <f>IF(Activos!$V9="OK",Activos!$O9*MAX(0,MIN(EDATE(AR$5,1),Activos!$N9,IF(ISNUMBER(Activos!$L9),Activos!$L9,Activos!$N9))-MAX(AR$5,Activos!$J9)),"")</f>
        <v>0</v>
      </c>
      <c r="AS9" s="22">
        <f>IF(Activos!$V9="OK",Activos!$O9*MAX(0,MIN(EDATE(AS$5,1),Activos!$N9,IF(ISNUMBER(Activos!$L9),Activos!$L9,Activos!$N9))-MAX(AS$5,Activos!$J9)),"")</f>
        <v>0</v>
      </c>
      <c r="AT9" s="22">
        <f>IF(Activos!$V9="OK",Activos!$O9*MAX(0,MIN(EDATE(AT$5,1),Activos!$N9,IF(ISNUMBER(Activos!$L9),Activos!$L9,Activos!$N9))-MAX(AT$5,Activos!$J9)),"")</f>
        <v>0</v>
      </c>
      <c r="AU9" s="22">
        <f>IF(Activos!$V9="OK",Activos!$O9*MAX(0,MIN(EDATE(AU$5,1),Activos!$N9,IF(ISNUMBER(Activos!$L9),Activos!$L9,Activos!$N9))-MAX(AU$5,Activos!$J9)),"")</f>
        <v>0</v>
      </c>
      <c r="AV9" s="22">
        <f>IF(Activos!$V9="OK",Activos!$O9*MAX(0,MIN(EDATE(AV$5,1),Activos!$N9,IF(ISNUMBER(Activos!$L9),Activos!$L9,Activos!$N9))-MAX(AV$5,Activos!$J9)),"")</f>
        <v>0</v>
      </c>
      <c r="AW9" s="22">
        <f>IF(Activos!$V9="OK",Activos!$O9*MAX(0,MIN(EDATE(AW$5,1),Activos!$N9,IF(ISNUMBER(Activos!$L9),Activos!$L9,Activos!$N9))-MAX(AW$5,Activos!$J9)),"")</f>
        <v>0</v>
      </c>
      <c r="AX9" s="22">
        <f>IF(Activos!$V9="OK",Activos!$O9*MAX(0,MIN(EDATE(AX$5,1),Activos!$N9,IF(ISNUMBER(Activos!$L9),Activos!$L9,Activos!$N9))-MAX(AX$5,Activos!$J9)),"")</f>
        <v>0</v>
      </c>
      <c r="AY9" s="22">
        <f>IF(Activos!$V9="OK",Activos!$O9*MAX(0,MIN(EDATE(AY$5,1),Activos!$N9,IF(ISNUMBER(Activos!$L9),Activos!$L9,Activos!$N9))-MAX(AY$5,Activos!$J9)),"")</f>
        <v>0</v>
      </c>
      <c r="AZ9" s="22">
        <f>IF(Activos!$V9="OK",Activos!$O9*MAX(0,MIN(EDATE(AZ$5,1),Activos!$N9,IF(ISNUMBER(Activos!$L9),Activos!$L9,Activos!$N9))-MAX(AZ$5,Activos!$J9)),"")</f>
        <v>0</v>
      </c>
      <c r="BA9" s="22">
        <f>IF(Activos!$V9="OK",Activos!$O9*MAX(0,MIN(EDATE(BA$5,1),Activos!$N9,IF(ISNUMBER(Activos!$L9),Activos!$L9,Activos!$N9))-MAX(BA$5,Activos!$J9)),"")</f>
        <v>0</v>
      </c>
      <c r="BB9" s="22">
        <f>IF(Activos!$V9="OK",Activos!$O9*MAX(0,MIN(EDATE(BB$5,1),Activos!$N9,IF(ISNUMBER(Activos!$L9),Activos!$L9,Activos!$N9))-MAX(BB$5,Activos!$J9)),"")</f>
        <v>0</v>
      </c>
      <c r="BC9" s="22">
        <f>IF(Activos!$V9="OK",Activos!$O9*MAX(0,MIN(EDATE(BC$5,1),Activos!$N9,IF(ISNUMBER(Activos!$L9),Activos!$L9,Activos!$N9))-MAX(BC$5,Activos!$J9)),"")</f>
        <v>0</v>
      </c>
      <c r="BD9" s="22">
        <f>IF(Activos!$V9="OK",Activos!$O9*MAX(0,MIN(EDATE(BD$5,1),Activos!$N9,IF(ISNUMBER(Activos!$L9),Activos!$L9,Activos!$N9))-MAX(BD$5,Activos!$J9)),"")</f>
        <v>0</v>
      </c>
      <c r="BE9" s="22">
        <f>IF(Activos!$V9="OK",Activos!$O9*MAX(0,MIN(EDATE(BE$5,1),Activos!$N9,IF(ISNUMBER(Activos!$L9),Activos!$L9,Activos!$N9))-MAX(BE$5,Activos!$J9)),"")</f>
        <v>0</v>
      </c>
      <c r="BF9" s="22">
        <f>IF(Activos!$V9="OK",Activos!$O9*MAX(0,MIN(EDATE(BF$5,1),Activos!$N9,IF(ISNUMBER(Activos!$L9),Activos!$L9,Activos!$N9))-MAX(BF$5,Activos!$J9)),"")</f>
        <v>0</v>
      </c>
      <c r="BG9" s="22">
        <f>IF(Activos!$V9="OK",Activos!$O9*MAX(0,MIN(EDATE(BG$5,1),Activos!$N9,IF(ISNUMBER(Activos!$L9),Activos!$L9,Activos!$N9))-MAX(BG$5,Activos!$J9)),"")</f>
        <v>0</v>
      </c>
      <c r="BH9" s="22">
        <f>IF(Activos!$V9="OK",Activos!$O9*MAX(0,MIN(EDATE(BH$5,1),Activos!$N9,IF(ISNUMBER(Activos!$L9),Activos!$L9,Activos!$N9))-MAX(BH$5,Activos!$J9)),"")</f>
        <v>0</v>
      </c>
      <c r="BI9" s="22">
        <f>IF(Activos!$V9="OK",Activos!$O9*MAX(0,MIN(EDATE(BI$5,1),Activos!$N9,IF(ISNUMBER(Activos!$L9),Activos!$L9,Activos!$N9))-MAX(BI$5,Activos!$J9)),"")</f>
        <v>0</v>
      </c>
      <c r="BJ9" s="22">
        <f>IF(Activos!$V9="OK",Activos!$O9*MAX(0,MIN(EDATE(BJ$5,1),Activos!$N9,IF(ISNUMBER(Activos!$L9),Activos!$L9,Activos!$N9))-MAX(BJ$5,Activos!$J9)),"")</f>
        <v>0</v>
      </c>
      <c r="BK9" s="22">
        <f>IF(Activos!$V9="OK",Activos!$O9*MAX(0,MIN(EDATE(BK$5,1),Activos!$N9,IF(ISNUMBER(Activos!$L9),Activos!$L9,Activos!$N9))-MAX(BK$5,Activos!$J9)),"")</f>
        <v>0</v>
      </c>
      <c r="BL9" s="31">
        <f>IF(Activos!$V9="OK",Activos!$O9*MAX(0,MIN(EDATE(BL$5,1),Activos!$N9,IF(ISNUMBER(Activos!$L9),Activos!$L9,Activos!$N9))-MAX(BL$5,Activos!$J9)),"")</f>
        <v>0</v>
      </c>
    </row>
    <row r="10" ht="27.0" customHeight="1">
      <c r="A10" s="1"/>
      <c r="B10" s="1"/>
      <c r="C10" s="1" t="str">
        <f>IF(Activos!C10="","",Activos!C10)</f>
        <v/>
      </c>
      <c r="D10" s="1" t="str">
        <f>IF(C10="","",Activos!D10)</f>
        <v/>
      </c>
      <c r="E10" s="22" t="str">
        <f>IF(Activos!$V10="OK",Activos!$O10*MAX(0,MIN(EDATE(E$5,1),Activos!$N10,IF(ISNUMBER(Activos!$L10),Activos!$L10,Activos!$N10))-MAX(E$5,Activos!$J10)),"")</f>
        <v/>
      </c>
      <c r="F10" s="22" t="str">
        <f>IF(Activos!$V10="OK",Activos!$O10*MAX(0,MIN(EDATE(F$5,1),Activos!$N10,IF(ISNUMBER(Activos!$L10),Activos!$L10,Activos!$N10))-MAX(F$5,Activos!$J10)),"")</f>
        <v/>
      </c>
      <c r="G10" s="22" t="str">
        <f>IF(Activos!$V10="OK",Activos!$O10*MAX(0,MIN(EDATE(G$5,1),Activos!$N10,IF(ISNUMBER(Activos!$L10),Activos!$L10,Activos!$N10))-MAX(G$5,Activos!$J10)),"")</f>
        <v/>
      </c>
      <c r="H10" s="22" t="str">
        <f>IF(Activos!$V10="OK",Activos!$O10*MAX(0,MIN(EDATE(H$5,1),Activos!$N10,IF(ISNUMBER(Activos!$L10),Activos!$L10,Activos!$N10))-MAX(H$5,Activos!$J10)),"")</f>
        <v/>
      </c>
      <c r="I10" s="22" t="str">
        <f>IF(Activos!$V10="OK",Activos!$O10*MAX(0,MIN(EDATE(I$5,1),Activos!$N10,IF(ISNUMBER(Activos!$L10),Activos!$L10,Activos!$N10))-MAX(I$5,Activos!$J10)),"")</f>
        <v/>
      </c>
      <c r="J10" s="22" t="str">
        <f>IF(Activos!$V10="OK",Activos!$O10*MAX(0,MIN(EDATE(J$5,1),Activos!$N10,IF(ISNUMBER(Activos!$L10),Activos!$L10,Activos!$N10))-MAX(J$5,Activos!$J10)),"")</f>
        <v/>
      </c>
      <c r="K10" s="22" t="str">
        <f>IF(Activos!$V10="OK",Activos!$O10*MAX(0,MIN(EDATE(K$5,1),Activos!$N10,IF(ISNUMBER(Activos!$L10),Activos!$L10,Activos!$N10))-MAX(K$5,Activos!$J10)),"")</f>
        <v/>
      </c>
      <c r="L10" s="22" t="str">
        <f>IF(Activos!$V10="OK",Activos!$O10*MAX(0,MIN(EDATE(L$5,1),Activos!$N10,IF(ISNUMBER(Activos!$L10),Activos!$L10,Activos!$N10))-MAX(L$5,Activos!$J10)),"")</f>
        <v/>
      </c>
      <c r="M10" s="22" t="str">
        <f>IF(Activos!$V10="OK",Activos!$O10*MAX(0,MIN(EDATE(M$5,1),Activos!$N10,IF(ISNUMBER(Activos!$L10),Activos!$L10,Activos!$N10))-MAX(M$5,Activos!$J10)),"")</f>
        <v/>
      </c>
      <c r="N10" s="22" t="str">
        <f>IF(Activos!$V10="OK",Activos!$O10*MAX(0,MIN(EDATE(N$5,1),Activos!$N10,IF(ISNUMBER(Activos!$L10),Activos!$L10,Activos!$N10))-MAX(N$5,Activos!$J10)),"")</f>
        <v/>
      </c>
      <c r="O10" s="22" t="str">
        <f>IF(Activos!$V10="OK",Activos!$O10*MAX(0,MIN(EDATE(O$5,1),Activos!$N10,IF(ISNUMBER(Activos!$L10),Activos!$L10,Activos!$N10))-MAX(O$5,Activos!$J10)),"")</f>
        <v/>
      </c>
      <c r="P10" s="22" t="str">
        <f>IF(Activos!$V10="OK",Activos!$O10*MAX(0,MIN(EDATE(P$5,1),Activos!$N10,IF(ISNUMBER(Activos!$L10),Activos!$L10,Activos!$N10))-MAX(P$5,Activos!$J10)),"")</f>
        <v/>
      </c>
      <c r="Q10" s="22" t="str">
        <f>IF(Activos!$V10="OK",Activos!$O10*MAX(0,MIN(EDATE(Q$5,1),Activos!$N10,IF(ISNUMBER(Activos!$L10),Activos!$L10,Activos!$N10))-MAX(Q$5,Activos!$J10)),"")</f>
        <v/>
      </c>
      <c r="R10" s="22" t="str">
        <f>IF(Activos!$V10="OK",Activos!$O10*MAX(0,MIN(EDATE(R$5,1),Activos!$N10,IF(ISNUMBER(Activos!$L10),Activos!$L10,Activos!$N10))-MAX(R$5,Activos!$J10)),"")</f>
        <v/>
      </c>
      <c r="S10" s="22" t="str">
        <f>IF(Activos!$V10="OK",Activos!$O10*MAX(0,MIN(EDATE(S$5,1),Activos!$N10,IF(ISNUMBER(Activos!$L10),Activos!$L10,Activos!$N10))-MAX(S$5,Activos!$J10)),"")</f>
        <v/>
      </c>
      <c r="T10" s="22" t="str">
        <f>IF(Activos!$V10="OK",Activos!$O10*MAX(0,MIN(EDATE(T$5,1),Activos!$N10,IF(ISNUMBER(Activos!$L10),Activos!$L10,Activos!$N10))-MAX(T$5,Activos!$J10)),"")</f>
        <v/>
      </c>
      <c r="U10" s="22" t="str">
        <f>IF(Activos!$V10="OK",Activos!$O10*MAX(0,MIN(EDATE(U$5,1),Activos!$N10,IF(ISNUMBER(Activos!$L10),Activos!$L10,Activos!$N10))-MAX(U$5,Activos!$J10)),"")</f>
        <v/>
      </c>
      <c r="V10" s="22" t="str">
        <f>IF(Activos!$V10="OK",Activos!$O10*MAX(0,MIN(EDATE(V$5,1),Activos!$N10,IF(ISNUMBER(Activos!$L10),Activos!$L10,Activos!$N10))-MAX(V$5,Activos!$J10)),"")</f>
        <v/>
      </c>
      <c r="W10" s="22" t="str">
        <f>IF(Activos!$V10="OK",Activos!$O10*MAX(0,MIN(EDATE(W$5,1),Activos!$N10,IF(ISNUMBER(Activos!$L10),Activos!$L10,Activos!$N10))-MAX(W$5,Activos!$J10)),"")</f>
        <v/>
      </c>
      <c r="X10" s="22" t="str">
        <f>IF(Activos!$V10="OK",Activos!$O10*MAX(0,MIN(EDATE(X$5,1),Activos!$N10,IF(ISNUMBER(Activos!$L10),Activos!$L10,Activos!$N10))-MAX(X$5,Activos!$J10)),"")</f>
        <v/>
      </c>
      <c r="Y10" s="22" t="str">
        <f>IF(Activos!$V10="OK",Activos!$O10*MAX(0,MIN(EDATE(Y$5,1),Activos!$N10,IF(ISNUMBER(Activos!$L10),Activos!$L10,Activos!$N10))-MAX(Y$5,Activos!$J10)),"")</f>
        <v/>
      </c>
      <c r="Z10" s="22" t="str">
        <f>IF(Activos!$V10="OK",Activos!$O10*MAX(0,MIN(EDATE(Z$5,1),Activos!$N10,IF(ISNUMBER(Activos!$L10),Activos!$L10,Activos!$N10))-MAX(Z$5,Activos!$J10)),"")</f>
        <v/>
      </c>
      <c r="AA10" s="22" t="str">
        <f>IF(Activos!$V10="OK",Activos!$O10*MAX(0,MIN(EDATE(AA$5,1),Activos!$N10,IF(ISNUMBER(Activos!$L10),Activos!$L10,Activos!$N10))-MAX(AA$5,Activos!$J10)),"")</f>
        <v/>
      </c>
      <c r="AB10" s="22" t="str">
        <f>IF(Activos!$V10="OK",Activos!$O10*MAX(0,MIN(EDATE(AB$5,1),Activos!$N10,IF(ISNUMBER(Activos!$L10),Activos!$L10,Activos!$N10))-MAX(AB$5,Activos!$J10)),"")</f>
        <v/>
      </c>
      <c r="AC10" s="22" t="str">
        <f>IF(Activos!$V10="OK",Activos!$O10*MAX(0,MIN(EDATE(AC$5,1),Activos!$N10,IF(ISNUMBER(Activos!$L10),Activos!$L10,Activos!$N10))-MAX(AC$5,Activos!$J10)),"")</f>
        <v/>
      </c>
      <c r="AD10" s="22" t="str">
        <f>IF(Activos!$V10="OK",Activos!$O10*MAX(0,MIN(EDATE(AD$5,1),Activos!$N10,IF(ISNUMBER(Activos!$L10),Activos!$L10,Activos!$N10))-MAX(AD$5,Activos!$J10)),"")</f>
        <v/>
      </c>
      <c r="AE10" s="22" t="str">
        <f>IF(Activos!$V10="OK",Activos!$O10*MAX(0,MIN(EDATE(AE$5,1),Activos!$N10,IF(ISNUMBER(Activos!$L10),Activos!$L10,Activos!$N10))-MAX(AE$5,Activos!$J10)),"")</f>
        <v/>
      </c>
      <c r="AF10" s="22" t="str">
        <f>IF(Activos!$V10="OK",Activos!$O10*MAX(0,MIN(EDATE(AF$5,1),Activos!$N10,IF(ISNUMBER(Activos!$L10),Activos!$L10,Activos!$N10))-MAX(AF$5,Activos!$J10)),"")</f>
        <v/>
      </c>
      <c r="AG10" s="22" t="str">
        <f>IF(Activos!$V10="OK",Activos!$O10*MAX(0,MIN(EDATE(AG$5,1),Activos!$N10,IF(ISNUMBER(Activos!$L10),Activos!$L10,Activos!$N10))-MAX(AG$5,Activos!$J10)),"")</f>
        <v/>
      </c>
      <c r="AH10" s="22" t="str">
        <f>IF(Activos!$V10="OK",Activos!$O10*MAX(0,MIN(EDATE(AH$5,1),Activos!$N10,IF(ISNUMBER(Activos!$L10),Activos!$L10,Activos!$N10))-MAX(AH$5,Activos!$J10)),"")</f>
        <v/>
      </c>
      <c r="AI10" s="22" t="str">
        <f>IF(Activos!$V10="OK",Activos!$O10*MAX(0,MIN(EDATE(AI$5,1),Activos!$N10,IF(ISNUMBER(Activos!$L10),Activos!$L10,Activos!$N10))-MAX(AI$5,Activos!$J10)),"")</f>
        <v/>
      </c>
      <c r="AJ10" s="22" t="str">
        <f>IF(Activos!$V10="OK",Activos!$O10*MAX(0,MIN(EDATE(AJ$5,1),Activos!$N10,IF(ISNUMBER(Activos!$L10),Activos!$L10,Activos!$N10))-MAX(AJ$5,Activos!$J10)),"")</f>
        <v/>
      </c>
      <c r="AK10" s="22" t="str">
        <f>IF(Activos!$V10="OK",Activos!$O10*MAX(0,MIN(EDATE(AK$5,1),Activos!$N10,IF(ISNUMBER(Activos!$L10),Activos!$L10,Activos!$N10))-MAX(AK$5,Activos!$J10)),"")</f>
        <v/>
      </c>
      <c r="AL10" s="22" t="str">
        <f>IF(Activos!$V10="OK",Activos!$O10*MAX(0,MIN(EDATE(AL$5,1),Activos!$N10,IF(ISNUMBER(Activos!$L10),Activos!$L10,Activos!$N10))-MAX(AL$5,Activos!$J10)),"")</f>
        <v/>
      </c>
      <c r="AM10" s="22" t="str">
        <f>IF(Activos!$V10="OK",Activos!$O10*MAX(0,MIN(EDATE(AM$5,1),Activos!$N10,IF(ISNUMBER(Activos!$L10),Activos!$L10,Activos!$N10))-MAX(AM$5,Activos!$J10)),"")</f>
        <v/>
      </c>
      <c r="AN10" s="22" t="str">
        <f>IF(Activos!$V10="OK",Activos!$O10*MAX(0,MIN(EDATE(AN$5,1),Activos!$N10,IF(ISNUMBER(Activos!$L10),Activos!$L10,Activos!$N10))-MAX(AN$5,Activos!$J10)),"")</f>
        <v/>
      </c>
      <c r="AO10" s="22" t="str">
        <f>IF(Activos!$V10="OK",Activos!$O10*MAX(0,MIN(EDATE(AO$5,1),Activos!$N10,IF(ISNUMBER(Activos!$L10),Activos!$L10,Activos!$N10))-MAX(AO$5,Activos!$J10)),"")</f>
        <v/>
      </c>
      <c r="AP10" s="22" t="str">
        <f>IF(Activos!$V10="OK",Activos!$O10*MAX(0,MIN(EDATE(AP$5,1),Activos!$N10,IF(ISNUMBER(Activos!$L10),Activos!$L10,Activos!$N10))-MAX(AP$5,Activos!$J10)),"")</f>
        <v/>
      </c>
      <c r="AQ10" s="22" t="str">
        <f>IF(Activos!$V10="OK",Activos!$O10*MAX(0,MIN(EDATE(AQ$5,1),Activos!$N10,IF(ISNUMBER(Activos!$L10),Activos!$L10,Activos!$N10))-MAX(AQ$5,Activos!$J10)),"")</f>
        <v/>
      </c>
      <c r="AR10" s="22" t="str">
        <f>IF(Activos!$V10="OK",Activos!$O10*MAX(0,MIN(EDATE(AR$5,1),Activos!$N10,IF(ISNUMBER(Activos!$L10),Activos!$L10,Activos!$N10))-MAX(AR$5,Activos!$J10)),"")</f>
        <v/>
      </c>
      <c r="AS10" s="22" t="str">
        <f>IF(Activos!$V10="OK",Activos!$O10*MAX(0,MIN(EDATE(AS$5,1),Activos!$N10,IF(ISNUMBER(Activos!$L10),Activos!$L10,Activos!$N10))-MAX(AS$5,Activos!$J10)),"")</f>
        <v/>
      </c>
      <c r="AT10" s="22" t="str">
        <f>IF(Activos!$V10="OK",Activos!$O10*MAX(0,MIN(EDATE(AT$5,1),Activos!$N10,IF(ISNUMBER(Activos!$L10),Activos!$L10,Activos!$N10))-MAX(AT$5,Activos!$J10)),"")</f>
        <v/>
      </c>
      <c r="AU10" s="22" t="str">
        <f>IF(Activos!$V10="OK",Activos!$O10*MAX(0,MIN(EDATE(AU$5,1),Activos!$N10,IF(ISNUMBER(Activos!$L10),Activos!$L10,Activos!$N10))-MAX(AU$5,Activos!$J10)),"")</f>
        <v/>
      </c>
      <c r="AV10" s="22" t="str">
        <f>IF(Activos!$V10="OK",Activos!$O10*MAX(0,MIN(EDATE(AV$5,1),Activos!$N10,IF(ISNUMBER(Activos!$L10),Activos!$L10,Activos!$N10))-MAX(AV$5,Activos!$J10)),"")</f>
        <v/>
      </c>
      <c r="AW10" s="22" t="str">
        <f>IF(Activos!$V10="OK",Activos!$O10*MAX(0,MIN(EDATE(AW$5,1),Activos!$N10,IF(ISNUMBER(Activos!$L10),Activos!$L10,Activos!$N10))-MAX(AW$5,Activos!$J10)),"")</f>
        <v/>
      </c>
      <c r="AX10" s="22" t="str">
        <f>IF(Activos!$V10="OK",Activos!$O10*MAX(0,MIN(EDATE(AX$5,1),Activos!$N10,IF(ISNUMBER(Activos!$L10),Activos!$L10,Activos!$N10))-MAX(AX$5,Activos!$J10)),"")</f>
        <v/>
      </c>
      <c r="AY10" s="22" t="str">
        <f>IF(Activos!$V10="OK",Activos!$O10*MAX(0,MIN(EDATE(AY$5,1),Activos!$N10,IF(ISNUMBER(Activos!$L10),Activos!$L10,Activos!$N10))-MAX(AY$5,Activos!$J10)),"")</f>
        <v/>
      </c>
      <c r="AZ10" s="22" t="str">
        <f>IF(Activos!$V10="OK",Activos!$O10*MAX(0,MIN(EDATE(AZ$5,1),Activos!$N10,IF(ISNUMBER(Activos!$L10),Activos!$L10,Activos!$N10))-MAX(AZ$5,Activos!$J10)),"")</f>
        <v/>
      </c>
      <c r="BA10" s="22" t="str">
        <f>IF(Activos!$V10="OK",Activos!$O10*MAX(0,MIN(EDATE(BA$5,1),Activos!$N10,IF(ISNUMBER(Activos!$L10),Activos!$L10,Activos!$N10))-MAX(BA$5,Activos!$J10)),"")</f>
        <v/>
      </c>
      <c r="BB10" s="22" t="str">
        <f>IF(Activos!$V10="OK",Activos!$O10*MAX(0,MIN(EDATE(BB$5,1),Activos!$N10,IF(ISNUMBER(Activos!$L10),Activos!$L10,Activos!$N10))-MAX(BB$5,Activos!$J10)),"")</f>
        <v/>
      </c>
      <c r="BC10" s="22" t="str">
        <f>IF(Activos!$V10="OK",Activos!$O10*MAX(0,MIN(EDATE(BC$5,1),Activos!$N10,IF(ISNUMBER(Activos!$L10),Activos!$L10,Activos!$N10))-MAX(BC$5,Activos!$J10)),"")</f>
        <v/>
      </c>
      <c r="BD10" s="22" t="str">
        <f>IF(Activos!$V10="OK",Activos!$O10*MAX(0,MIN(EDATE(BD$5,1),Activos!$N10,IF(ISNUMBER(Activos!$L10),Activos!$L10,Activos!$N10))-MAX(BD$5,Activos!$J10)),"")</f>
        <v/>
      </c>
      <c r="BE10" s="22" t="str">
        <f>IF(Activos!$V10="OK",Activos!$O10*MAX(0,MIN(EDATE(BE$5,1),Activos!$N10,IF(ISNUMBER(Activos!$L10),Activos!$L10,Activos!$N10))-MAX(BE$5,Activos!$J10)),"")</f>
        <v/>
      </c>
      <c r="BF10" s="22" t="str">
        <f>IF(Activos!$V10="OK",Activos!$O10*MAX(0,MIN(EDATE(BF$5,1),Activos!$N10,IF(ISNUMBER(Activos!$L10),Activos!$L10,Activos!$N10))-MAX(BF$5,Activos!$J10)),"")</f>
        <v/>
      </c>
      <c r="BG10" s="22" t="str">
        <f>IF(Activos!$V10="OK",Activos!$O10*MAX(0,MIN(EDATE(BG$5,1),Activos!$N10,IF(ISNUMBER(Activos!$L10),Activos!$L10,Activos!$N10))-MAX(BG$5,Activos!$J10)),"")</f>
        <v/>
      </c>
      <c r="BH10" s="22" t="str">
        <f>IF(Activos!$V10="OK",Activos!$O10*MAX(0,MIN(EDATE(BH$5,1),Activos!$N10,IF(ISNUMBER(Activos!$L10),Activos!$L10,Activos!$N10))-MAX(BH$5,Activos!$J10)),"")</f>
        <v/>
      </c>
      <c r="BI10" s="22" t="str">
        <f>IF(Activos!$V10="OK",Activos!$O10*MAX(0,MIN(EDATE(BI$5,1),Activos!$N10,IF(ISNUMBER(Activos!$L10),Activos!$L10,Activos!$N10))-MAX(BI$5,Activos!$J10)),"")</f>
        <v/>
      </c>
      <c r="BJ10" s="22" t="str">
        <f>IF(Activos!$V10="OK",Activos!$O10*MAX(0,MIN(EDATE(BJ$5,1),Activos!$N10,IF(ISNUMBER(Activos!$L10),Activos!$L10,Activos!$N10))-MAX(BJ$5,Activos!$J10)),"")</f>
        <v/>
      </c>
      <c r="BK10" s="22" t="str">
        <f>IF(Activos!$V10="OK",Activos!$O10*MAX(0,MIN(EDATE(BK$5,1),Activos!$N10,IF(ISNUMBER(Activos!$L10),Activos!$L10,Activos!$N10))-MAX(BK$5,Activos!$J10)),"")</f>
        <v/>
      </c>
      <c r="BL10" s="31" t="str">
        <f>IF(Activos!$V10="OK",Activos!$O10*MAX(0,MIN(EDATE(BL$5,1),Activos!$N10,IF(ISNUMBER(Activos!$L10),Activos!$L10,Activos!$N10))-MAX(BL$5,Activos!$J10)),"")</f>
        <v/>
      </c>
    </row>
    <row r="11" ht="27.0" customHeight="1">
      <c r="A11" s="1"/>
      <c r="B11" s="1"/>
      <c r="C11" s="1" t="str">
        <f>IF(Activos!C11="","",Activos!C11)</f>
        <v/>
      </c>
      <c r="D11" s="1" t="str">
        <f>IF(C11="","",Activos!D11)</f>
        <v/>
      </c>
      <c r="E11" s="22" t="str">
        <f>IF(Activos!$V11="OK",Activos!$O11*MAX(0,MIN(EDATE(E$5,1),Activos!$N11,IF(ISNUMBER(Activos!$L11),Activos!$L11,Activos!$N11))-MAX(E$5,Activos!$J11)),"")</f>
        <v/>
      </c>
      <c r="F11" s="22" t="str">
        <f>IF(Activos!$V11="OK",Activos!$O11*MAX(0,MIN(EDATE(F$5,1),Activos!$N11,IF(ISNUMBER(Activos!$L11),Activos!$L11,Activos!$N11))-MAX(F$5,Activos!$J11)),"")</f>
        <v/>
      </c>
      <c r="G11" s="22" t="str">
        <f>IF(Activos!$V11="OK",Activos!$O11*MAX(0,MIN(EDATE(G$5,1),Activos!$N11,IF(ISNUMBER(Activos!$L11),Activos!$L11,Activos!$N11))-MAX(G$5,Activos!$J11)),"")</f>
        <v/>
      </c>
      <c r="H11" s="22" t="str">
        <f>IF(Activos!$V11="OK",Activos!$O11*MAX(0,MIN(EDATE(H$5,1),Activos!$N11,IF(ISNUMBER(Activos!$L11),Activos!$L11,Activos!$N11))-MAX(H$5,Activos!$J11)),"")</f>
        <v/>
      </c>
      <c r="I11" s="22" t="str">
        <f>IF(Activos!$V11="OK",Activos!$O11*MAX(0,MIN(EDATE(I$5,1),Activos!$N11,IF(ISNUMBER(Activos!$L11),Activos!$L11,Activos!$N11))-MAX(I$5,Activos!$J11)),"")</f>
        <v/>
      </c>
      <c r="J11" s="22" t="str">
        <f>IF(Activos!$V11="OK",Activos!$O11*MAX(0,MIN(EDATE(J$5,1),Activos!$N11,IF(ISNUMBER(Activos!$L11),Activos!$L11,Activos!$N11))-MAX(J$5,Activos!$J11)),"")</f>
        <v/>
      </c>
      <c r="K11" s="22" t="str">
        <f>IF(Activos!$V11="OK",Activos!$O11*MAX(0,MIN(EDATE(K$5,1),Activos!$N11,IF(ISNUMBER(Activos!$L11),Activos!$L11,Activos!$N11))-MAX(K$5,Activos!$J11)),"")</f>
        <v/>
      </c>
      <c r="L11" s="22" t="str">
        <f>IF(Activos!$V11="OK",Activos!$O11*MAX(0,MIN(EDATE(L$5,1),Activos!$N11,IF(ISNUMBER(Activos!$L11),Activos!$L11,Activos!$N11))-MAX(L$5,Activos!$J11)),"")</f>
        <v/>
      </c>
      <c r="M11" s="22" t="str">
        <f>IF(Activos!$V11="OK",Activos!$O11*MAX(0,MIN(EDATE(M$5,1),Activos!$N11,IF(ISNUMBER(Activos!$L11),Activos!$L11,Activos!$N11))-MAX(M$5,Activos!$J11)),"")</f>
        <v/>
      </c>
      <c r="N11" s="22" t="str">
        <f>IF(Activos!$V11="OK",Activos!$O11*MAX(0,MIN(EDATE(N$5,1),Activos!$N11,IF(ISNUMBER(Activos!$L11),Activos!$L11,Activos!$N11))-MAX(N$5,Activos!$J11)),"")</f>
        <v/>
      </c>
      <c r="O11" s="22" t="str">
        <f>IF(Activos!$V11="OK",Activos!$O11*MAX(0,MIN(EDATE(O$5,1),Activos!$N11,IF(ISNUMBER(Activos!$L11),Activos!$L11,Activos!$N11))-MAX(O$5,Activos!$J11)),"")</f>
        <v/>
      </c>
      <c r="P11" s="22" t="str">
        <f>IF(Activos!$V11="OK",Activos!$O11*MAX(0,MIN(EDATE(P$5,1),Activos!$N11,IF(ISNUMBER(Activos!$L11),Activos!$L11,Activos!$N11))-MAX(P$5,Activos!$J11)),"")</f>
        <v/>
      </c>
      <c r="Q11" s="22" t="str">
        <f>IF(Activos!$V11="OK",Activos!$O11*MAX(0,MIN(EDATE(Q$5,1),Activos!$N11,IF(ISNUMBER(Activos!$L11),Activos!$L11,Activos!$N11))-MAX(Q$5,Activos!$J11)),"")</f>
        <v/>
      </c>
      <c r="R11" s="22" t="str">
        <f>IF(Activos!$V11="OK",Activos!$O11*MAX(0,MIN(EDATE(R$5,1),Activos!$N11,IF(ISNUMBER(Activos!$L11),Activos!$L11,Activos!$N11))-MAX(R$5,Activos!$J11)),"")</f>
        <v/>
      </c>
      <c r="S11" s="22" t="str">
        <f>IF(Activos!$V11="OK",Activos!$O11*MAX(0,MIN(EDATE(S$5,1),Activos!$N11,IF(ISNUMBER(Activos!$L11),Activos!$L11,Activos!$N11))-MAX(S$5,Activos!$J11)),"")</f>
        <v/>
      </c>
      <c r="T11" s="22" t="str">
        <f>IF(Activos!$V11="OK",Activos!$O11*MAX(0,MIN(EDATE(T$5,1),Activos!$N11,IF(ISNUMBER(Activos!$L11),Activos!$L11,Activos!$N11))-MAX(T$5,Activos!$J11)),"")</f>
        <v/>
      </c>
      <c r="U11" s="22" t="str">
        <f>IF(Activos!$V11="OK",Activos!$O11*MAX(0,MIN(EDATE(U$5,1),Activos!$N11,IF(ISNUMBER(Activos!$L11),Activos!$L11,Activos!$N11))-MAX(U$5,Activos!$J11)),"")</f>
        <v/>
      </c>
      <c r="V11" s="22" t="str">
        <f>IF(Activos!$V11="OK",Activos!$O11*MAX(0,MIN(EDATE(V$5,1),Activos!$N11,IF(ISNUMBER(Activos!$L11),Activos!$L11,Activos!$N11))-MAX(V$5,Activos!$J11)),"")</f>
        <v/>
      </c>
      <c r="W11" s="22" t="str">
        <f>IF(Activos!$V11="OK",Activos!$O11*MAX(0,MIN(EDATE(W$5,1),Activos!$N11,IF(ISNUMBER(Activos!$L11),Activos!$L11,Activos!$N11))-MAX(W$5,Activos!$J11)),"")</f>
        <v/>
      </c>
      <c r="X11" s="22" t="str">
        <f>IF(Activos!$V11="OK",Activos!$O11*MAX(0,MIN(EDATE(X$5,1),Activos!$N11,IF(ISNUMBER(Activos!$L11),Activos!$L11,Activos!$N11))-MAX(X$5,Activos!$J11)),"")</f>
        <v/>
      </c>
      <c r="Y11" s="22" t="str">
        <f>IF(Activos!$V11="OK",Activos!$O11*MAX(0,MIN(EDATE(Y$5,1),Activos!$N11,IF(ISNUMBER(Activos!$L11),Activos!$L11,Activos!$N11))-MAX(Y$5,Activos!$J11)),"")</f>
        <v/>
      </c>
      <c r="Z11" s="22" t="str">
        <f>IF(Activos!$V11="OK",Activos!$O11*MAX(0,MIN(EDATE(Z$5,1),Activos!$N11,IF(ISNUMBER(Activos!$L11),Activos!$L11,Activos!$N11))-MAX(Z$5,Activos!$J11)),"")</f>
        <v/>
      </c>
      <c r="AA11" s="22" t="str">
        <f>IF(Activos!$V11="OK",Activos!$O11*MAX(0,MIN(EDATE(AA$5,1),Activos!$N11,IF(ISNUMBER(Activos!$L11),Activos!$L11,Activos!$N11))-MAX(AA$5,Activos!$J11)),"")</f>
        <v/>
      </c>
      <c r="AB11" s="22" t="str">
        <f>IF(Activos!$V11="OK",Activos!$O11*MAX(0,MIN(EDATE(AB$5,1),Activos!$N11,IF(ISNUMBER(Activos!$L11),Activos!$L11,Activos!$N11))-MAX(AB$5,Activos!$J11)),"")</f>
        <v/>
      </c>
      <c r="AC11" s="22" t="str">
        <f>IF(Activos!$V11="OK",Activos!$O11*MAX(0,MIN(EDATE(AC$5,1),Activos!$N11,IF(ISNUMBER(Activos!$L11),Activos!$L11,Activos!$N11))-MAX(AC$5,Activos!$J11)),"")</f>
        <v/>
      </c>
      <c r="AD11" s="22" t="str">
        <f>IF(Activos!$V11="OK",Activos!$O11*MAX(0,MIN(EDATE(AD$5,1),Activos!$N11,IF(ISNUMBER(Activos!$L11),Activos!$L11,Activos!$N11))-MAX(AD$5,Activos!$J11)),"")</f>
        <v/>
      </c>
      <c r="AE11" s="22" t="str">
        <f>IF(Activos!$V11="OK",Activos!$O11*MAX(0,MIN(EDATE(AE$5,1),Activos!$N11,IF(ISNUMBER(Activos!$L11),Activos!$L11,Activos!$N11))-MAX(AE$5,Activos!$J11)),"")</f>
        <v/>
      </c>
      <c r="AF11" s="22" t="str">
        <f>IF(Activos!$V11="OK",Activos!$O11*MAX(0,MIN(EDATE(AF$5,1),Activos!$N11,IF(ISNUMBER(Activos!$L11),Activos!$L11,Activos!$N11))-MAX(AF$5,Activos!$J11)),"")</f>
        <v/>
      </c>
      <c r="AG11" s="22" t="str">
        <f>IF(Activos!$V11="OK",Activos!$O11*MAX(0,MIN(EDATE(AG$5,1),Activos!$N11,IF(ISNUMBER(Activos!$L11),Activos!$L11,Activos!$N11))-MAX(AG$5,Activos!$J11)),"")</f>
        <v/>
      </c>
      <c r="AH11" s="22" t="str">
        <f>IF(Activos!$V11="OK",Activos!$O11*MAX(0,MIN(EDATE(AH$5,1),Activos!$N11,IF(ISNUMBER(Activos!$L11),Activos!$L11,Activos!$N11))-MAX(AH$5,Activos!$J11)),"")</f>
        <v/>
      </c>
      <c r="AI11" s="22" t="str">
        <f>IF(Activos!$V11="OK",Activos!$O11*MAX(0,MIN(EDATE(AI$5,1),Activos!$N11,IF(ISNUMBER(Activos!$L11),Activos!$L11,Activos!$N11))-MAX(AI$5,Activos!$J11)),"")</f>
        <v/>
      </c>
      <c r="AJ11" s="22" t="str">
        <f>IF(Activos!$V11="OK",Activos!$O11*MAX(0,MIN(EDATE(AJ$5,1),Activos!$N11,IF(ISNUMBER(Activos!$L11),Activos!$L11,Activos!$N11))-MAX(AJ$5,Activos!$J11)),"")</f>
        <v/>
      </c>
      <c r="AK11" s="22" t="str">
        <f>IF(Activos!$V11="OK",Activos!$O11*MAX(0,MIN(EDATE(AK$5,1),Activos!$N11,IF(ISNUMBER(Activos!$L11),Activos!$L11,Activos!$N11))-MAX(AK$5,Activos!$J11)),"")</f>
        <v/>
      </c>
      <c r="AL11" s="22" t="str">
        <f>IF(Activos!$V11="OK",Activos!$O11*MAX(0,MIN(EDATE(AL$5,1),Activos!$N11,IF(ISNUMBER(Activos!$L11),Activos!$L11,Activos!$N11))-MAX(AL$5,Activos!$J11)),"")</f>
        <v/>
      </c>
      <c r="AM11" s="22" t="str">
        <f>IF(Activos!$V11="OK",Activos!$O11*MAX(0,MIN(EDATE(AM$5,1),Activos!$N11,IF(ISNUMBER(Activos!$L11),Activos!$L11,Activos!$N11))-MAX(AM$5,Activos!$J11)),"")</f>
        <v/>
      </c>
      <c r="AN11" s="22" t="str">
        <f>IF(Activos!$V11="OK",Activos!$O11*MAX(0,MIN(EDATE(AN$5,1),Activos!$N11,IF(ISNUMBER(Activos!$L11),Activos!$L11,Activos!$N11))-MAX(AN$5,Activos!$J11)),"")</f>
        <v/>
      </c>
      <c r="AO11" s="22" t="str">
        <f>IF(Activos!$V11="OK",Activos!$O11*MAX(0,MIN(EDATE(AO$5,1),Activos!$N11,IF(ISNUMBER(Activos!$L11),Activos!$L11,Activos!$N11))-MAX(AO$5,Activos!$J11)),"")</f>
        <v/>
      </c>
      <c r="AP11" s="22" t="str">
        <f>IF(Activos!$V11="OK",Activos!$O11*MAX(0,MIN(EDATE(AP$5,1),Activos!$N11,IF(ISNUMBER(Activos!$L11),Activos!$L11,Activos!$N11))-MAX(AP$5,Activos!$J11)),"")</f>
        <v/>
      </c>
      <c r="AQ11" s="22" t="str">
        <f>IF(Activos!$V11="OK",Activos!$O11*MAX(0,MIN(EDATE(AQ$5,1),Activos!$N11,IF(ISNUMBER(Activos!$L11),Activos!$L11,Activos!$N11))-MAX(AQ$5,Activos!$J11)),"")</f>
        <v/>
      </c>
      <c r="AR11" s="22" t="str">
        <f>IF(Activos!$V11="OK",Activos!$O11*MAX(0,MIN(EDATE(AR$5,1),Activos!$N11,IF(ISNUMBER(Activos!$L11),Activos!$L11,Activos!$N11))-MAX(AR$5,Activos!$J11)),"")</f>
        <v/>
      </c>
      <c r="AS11" s="22" t="str">
        <f>IF(Activos!$V11="OK",Activos!$O11*MAX(0,MIN(EDATE(AS$5,1),Activos!$N11,IF(ISNUMBER(Activos!$L11),Activos!$L11,Activos!$N11))-MAX(AS$5,Activos!$J11)),"")</f>
        <v/>
      </c>
      <c r="AT11" s="22" t="str">
        <f>IF(Activos!$V11="OK",Activos!$O11*MAX(0,MIN(EDATE(AT$5,1),Activos!$N11,IF(ISNUMBER(Activos!$L11),Activos!$L11,Activos!$N11))-MAX(AT$5,Activos!$J11)),"")</f>
        <v/>
      </c>
      <c r="AU11" s="22" t="str">
        <f>IF(Activos!$V11="OK",Activos!$O11*MAX(0,MIN(EDATE(AU$5,1),Activos!$N11,IF(ISNUMBER(Activos!$L11),Activos!$L11,Activos!$N11))-MAX(AU$5,Activos!$J11)),"")</f>
        <v/>
      </c>
      <c r="AV11" s="22" t="str">
        <f>IF(Activos!$V11="OK",Activos!$O11*MAX(0,MIN(EDATE(AV$5,1),Activos!$N11,IF(ISNUMBER(Activos!$L11),Activos!$L11,Activos!$N11))-MAX(AV$5,Activos!$J11)),"")</f>
        <v/>
      </c>
      <c r="AW11" s="22" t="str">
        <f>IF(Activos!$V11="OK",Activos!$O11*MAX(0,MIN(EDATE(AW$5,1),Activos!$N11,IF(ISNUMBER(Activos!$L11),Activos!$L11,Activos!$N11))-MAX(AW$5,Activos!$J11)),"")</f>
        <v/>
      </c>
      <c r="AX11" s="22" t="str">
        <f>IF(Activos!$V11="OK",Activos!$O11*MAX(0,MIN(EDATE(AX$5,1),Activos!$N11,IF(ISNUMBER(Activos!$L11),Activos!$L11,Activos!$N11))-MAX(AX$5,Activos!$J11)),"")</f>
        <v/>
      </c>
      <c r="AY11" s="22" t="str">
        <f>IF(Activos!$V11="OK",Activos!$O11*MAX(0,MIN(EDATE(AY$5,1),Activos!$N11,IF(ISNUMBER(Activos!$L11),Activos!$L11,Activos!$N11))-MAX(AY$5,Activos!$J11)),"")</f>
        <v/>
      </c>
      <c r="AZ11" s="22" t="str">
        <f>IF(Activos!$V11="OK",Activos!$O11*MAX(0,MIN(EDATE(AZ$5,1),Activos!$N11,IF(ISNUMBER(Activos!$L11),Activos!$L11,Activos!$N11))-MAX(AZ$5,Activos!$J11)),"")</f>
        <v/>
      </c>
      <c r="BA11" s="22" t="str">
        <f>IF(Activos!$V11="OK",Activos!$O11*MAX(0,MIN(EDATE(BA$5,1),Activos!$N11,IF(ISNUMBER(Activos!$L11),Activos!$L11,Activos!$N11))-MAX(BA$5,Activos!$J11)),"")</f>
        <v/>
      </c>
      <c r="BB11" s="22" t="str">
        <f>IF(Activos!$V11="OK",Activos!$O11*MAX(0,MIN(EDATE(BB$5,1),Activos!$N11,IF(ISNUMBER(Activos!$L11),Activos!$L11,Activos!$N11))-MAX(BB$5,Activos!$J11)),"")</f>
        <v/>
      </c>
      <c r="BC11" s="22" t="str">
        <f>IF(Activos!$V11="OK",Activos!$O11*MAX(0,MIN(EDATE(BC$5,1),Activos!$N11,IF(ISNUMBER(Activos!$L11),Activos!$L11,Activos!$N11))-MAX(BC$5,Activos!$J11)),"")</f>
        <v/>
      </c>
      <c r="BD11" s="22" t="str">
        <f>IF(Activos!$V11="OK",Activos!$O11*MAX(0,MIN(EDATE(BD$5,1),Activos!$N11,IF(ISNUMBER(Activos!$L11),Activos!$L11,Activos!$N11))-MAX(BD$5,Activos!$J11)),"")</f>
        <v/>
      </c>
      <c r="BE11" s="22" t="str">
        <f>IF(Activos!$V11="OK",Activos!$O11*MAX(0,MIN(EDATE(BE$5,1),Activos!$N11,IF(ISNUMBER(Activos!$L11),Activos!$L11,Activos!$N11))-MAX(BE$5,Activos!$J11)),"")</f>
        <v/>
      </c>
      <c r="BF11" s="22" t="str">
        <f>IF(Activos!$V11="OK",Activos!$O11*MAX(0,MIN(EDATE(BF$5,1),Activos!$N11,IF(ISNUMBER(Activos!$L11),Activos!$L11,Activos!$N11))-MAX(BF$5,Activos!$J11)),"")</f>
        <v/>
      </c>
      <c r="BG11" s="22" t="str">
        <f>IF(Activos!$V11="OK",Activos!$O11*MAX(0,MIN(EDATE(BG$5,1),Activos!$N11,IF(ISNUMBER(Activos!$L11),Activos!$L11,Activos!$N11))-MAX(BG$5,Activos!$J11)),"")</f>
        <v/>
      </c>
      <c r="BH11" s="22" t="str">
        <f>IF(Activos!$V11="OK",Activos!$O11*MAX(0,MIN(EDATE(BH$5,1),Activos!$N11,IF(ISNUMBER(Activos!$L11),Activos!$L11,Activos!$N11))-MAX(BH$5,Activos!$J11)),"")</f>
        <v/>
      </c>
      <c r="BI11" s="22" t="str">
        <f>IF(Activos!$V11="OK",Activos!$O11*MAX(0,MIN(EDATE(BI$5,1),Activos!$N11,IF(ISNUMBER(Activos!$L11),Activos!$L11,Activos!$N11))-MAX(BI$5,Activos!$J11)),"")</f>
        <v/>
      </c>
      <c r="BJ11" s="22" t="str">
        <f>IF(Activos!$V11="OK",Activos!$O11*MAX(0,MIN(EDATE(BJ$5,1),Activos!$N11,IF(ISNUMBER(Activos!$L11),Activos!$L11,Activos!$N11))-MAX(BJ$5,Activos!$J11)),"")</f>
        <v/>
      </c>
      <c r="BK11" s="22" t="str">
        <f>IF(Activos!$V11="OK",Activos!$O11*MAX(0,MIN(EDATE(BK$5,1),Activos!$N11,IF(ISNUMBER(Activos!$L11),Activos!$L11,Activos!$N11))-MAX(BK$5,Activos!$J11)),"")</f>
        <v/>
      </c>
      <c r="BL11" s="31" t="str">
        <f>IF(Activos!$V11="OK",Activos!$O11*MAX(0,MIN(EDATE(BL$5,1),Activos!$N11,IF(ISNUMBER(Activos!$L11),Activos!$L11,Activos!$N11))-MAX(BL$5,Activos!$J11)),"")</f>
        <v/>
      </c>
    </row>
    <row r="12" ht="27.0" customHeight="1">
      <c r="A12" s="1"/>
      <c r="B12" s="1"/>
      <c r="C12" s="1" t="str">
        <f>IF(Activos!C12="","",Activos!C12)</f>
        <v/>
      </c>
      <c r="D12" s="1" t="str">
        <f>IF(C12="","",Activos!D12)</f>
        <v/>
      </c>
      <c r="E12" s="22" t="str">
        <f>IF(Activos!$V12="OK",Activos!$O12*MAX(0,MIN(EDATE(E$5,1),Activos!$N12,IF(ISNUMBER(Activos!$L12),Activos!$L12,Activos!$N12))-MAX(E$5,Activos!$J12)),"")</f>
        <v/>
      </c>
      <c r="F12" s="22" t="str">
        <f>IF(Activos!$V12="OK",Activos!$O12*MAX(0,MIN(EDATE(F$5,1),Activos!$N12,IF(ISNUMBER(Activos!$L12),Activos!$L12,Activos!$N12))-MAX(F$5,Activos!$J12)),"")</f>
        <v/>
      </c>
      <c r="G12" s="22" t="str">
        <f>IF(Activos!$V12="OK",Activos!$O12*MAX(0,MIN(EDATE(G$5,1),Activos!$N12,IF(ISNUMBER(Activos!$L12),Activos!$L12,Activos!$N12))-MAX(G$5,Activos!$J12)),"")</f>
        <v/>
      </c>
      <c r="H12" s="22" t="str">
        <f>IF(Activos!$V12="OK",Activos!$O12*MAX(0,MIN(EDATE(H$5,1),Activos!$N12,IF(ISNUMBER(Activos!$L12),Activos!$L12,Activos!$N12))-MAX(H$5,Activos!$J12)),"")</f>
        <v/>
      </c>
      <c r="I12" s="22" t="str">
        <f>IF(Activos!$V12="OK",Activos!$O12*MAX(0,MIN(EDATE(I$5,1),Activos!$N12,IF(ISNUMBER(Activos!$L12),Activos!$L12,Activos!$N12))-MAX(I$5,Activos!$J12)),"")</f>
        <v/>
      </c>
      <c r="J12" s="22" t="str">
        <f>IF(Activos!$V12="OK",Activos!$O12*MAX(0,MIN(EDATE(J$5,1),Activos!$N12,IF(ISNUMBER(Activos!$L12),Activos!$L12,Activos!$N12))-MAX(J$5,Activos!$J12)),"")</f>
        <v/>
      </c>
      <c r="K12" s="22" t="str">
        <f>IF(Activos!$V12="OK",Activos!$O12*MAX(0,MIN(EDATE(K$5,1),Activos!$N12,IF(ISNUMBER(Activos!$L12),Activos!$L12,Activos!$N12))-MAX(K$5,Activos!$J12)),"")</f>
        <v/>
      </c>
      <c r="L12" s="22" t="str">
        <f>IF(Activos!$V12="OK",Activos!$O12*MAX(0,MIN(EDATE(L$5,1),Activos!$N12,IF(ISNUMBER(Activos!$L12),Activos!$L12,Activos!$N12))-MAX(L$5,Activos!$J12)),"")</f>
        <v/>
      </c>
      <c r="M12" s="22" t="str">
        <f>IF(Activos!$V12="OK",Activos!$O12*MAX(0,MIN(EDATE(M$5,1),Activos!$N12,IF(ISNUMBER(Activos!$L12),Activos!$L12,Activos!$N12))-MAX(M$5,Activos!$J12)),"")</f>
        <v/>
      </c>
      <c r="N12" s="22" t="str">
        <f>IF(Activos!$V12="OK",Activos!$O12*MAX(0,MIN(EDATE(N$5,1),Activos!$N12,IF(ISNUMBER(Activos!$L12),Activos!$L12,Activos!$N12))-MAX(N$5,Activos!$J12)),"")</f>
        <v/>
      </c>
      <c r="O12" s="22" t="str">
        <f>IF(Activos!$V12="OK",Activos!$O12*MAX(0,MIN(EDATE(O$5,1),Activos!$N12,IF(ISNUMBER(Activos!$L12),Activos!$L12,Activos!$N12))-MAX(O$5,Activos!$J12)),"")</f>
        <v/>
      </c>
      <c r="P12" s="22" t="str">
        <f>IF(Activos!$V12="OK",Activos!$O12*MAX(0,MIN(EDATE(P$5,1),Activos!$N12,IF(ISNUMBER(Activos!$L12),Activos!$L12,Activos!$N12))-MAX(P$5,Activos!$J12)),"")</f>
        <v/>
      </c>
      <c r="Q12" s="22" t="str">
        <f>IF(Activos!$V12="OK",Activos!$O12*MAX(0,MIN(EDATE(Q$5,1),Activos!$N12,IF(ISNUMBER(Activos!$L12),Activos!$L12,Activos!$N12))-MAX(Q$5,Activos!$J12)),"")</f>
        <v/>
      </c>
      <c r="R12" s="22" t="str">
        <f>IF(Activos!$V12="OK",Activos!$O12*MAX(0,MIN(EDATE(R$5,1),Activos!$N12,IF(ISNUMBER(Activos!$L12),Activos!$L12,Activos!$N12))-MAX(R$5,Activos!$J12)),"")</f>
        <v/>
      </c>
      <c r="S12" s="22" t="str">
        <f>IF(Activos!$V12="OK",Activos!$O12*MAX(0,MIN(EDATE(S$5,1),Activos!$N12,IF(ISNUMBER(Activos!$L12),Activos!$L12,Activos!$N12))-MAX(S$5,Activos!$J12)),"")</f>
        <v/>
      </c>
      <c r="T12" s="22" t="str">
        <f>IF(Activos!$V12="OK",Activos!$O12*MAX(0,MIN(EDATE(T$5,1),Activos!$N12,IF(ISNUMBER(Activos!$L12),Activos!$L12,Activos!$N12))-MAX(T$5,Activos!$J12)),"")</f>
        <v/>
      </c>
      <c r="U12" s="22" t="str">
        <f>IF(Activos!$V12="OK",Activos!$O12*MAX(0,MIN(EDATE(U$5,1),Activos!$N12,IF(ISNUMBER(Activos!$L12),Activos!$L12,Activos!$N12))-MAX(U$5,Activos!$J12)),"")</f>
        <v/>
      </c>
      <c r="V12" s="22" t="str">
        <f>IF(Activos!$V12="OK",Activos!$O12*MAX(0,MIN(EDATE(V$5,1),Activos!$N12,IF(ISNUMBER(Activos!$L12),Activos!$L12,Activos!$N12))-MAX(V$5,Activos!$J12)),"")</f>
        <v/>
      </c>
      <c r="W12" s="22" t="str">
        <f>IF(Activos!$V12="OK",Activos!$O12*MAX(0,MIN(EDATE(W$5,1),Activos!$N12,IF(ISNUMBER(Activos!$L12),Activos!$L12,Activos!$N12))-MAX(W$5,Activos!$J12)),"")</f>
        <v/>
      </c>
      <c r="X12" s="22" t="str">
        <f>IF(Activos!$V12="OK",Activos!$O12*MAX(0,MIN(EDATE(X$5,1),Activos!$N12,IF(ISNUMBER(Activos!$L12),Activos!$L12,Activos!$N12))-MAX(X$5,Activos!$J12)),"")</f>
        <v/>
      </c>
      <c r="Y12" s="22" t="str">
        <f>IF(Activos!$V12="OK",Activos!$O12*MAX(0,MIN(EDATE(Y$5,1),Activos!$N12,IF(ISNUMBER(Activos!$L12),Activos!$L12,Activos!$N12))-MAX(Y$5,Activos!$J12)),"")</f>
        <v/>
      </c>
      <c r="Z12" s="22" t="str">
        <f>IF(Activos!$V12="OK",Activos!$O12*MAX(0,MIN(EDATE(Z$5,1),Activos!$N12,IF(ISNUMBER(Activos!$L12),Activos!$L12,Activos!$N12))-MAX(Z$5,Activos!$J12)),"")</f>
        <v/>
      </c>
      <c r="AA12" s="22" t="str">
        <f>IF(Activos!$V12="OK",Activos!$O12*MAX(0,MIN(EDATE(AA$5,1),Activos!$N12,IF(ISNUMBER(Activos!$L12),Activos!$L12,Activos!$N12))-MAX(AA$5,Activos!$J12)),"")</f>
        <v/>
      </c>
      <c r="AB12" s="22" t="str">
        <f>IF(Activos!$V12="OK",Activos!$O12*MAX(0,MIN(EDATE(AB$5,1),Activos!$N12,IF(ISNUMBER(Activos!$L12),Activos!$L12,Activos!$N12))-MAX(AB$5,Activos!$J12)),"")</f>
        <v/>
      </c>
      <c r="AC12" s="22" t="str">
        <f>IF(Activos!$V12="OK",Activos!$O12*MAX(0,MIN(EDATE(AC$5,1),Activos!$N12,IF(ISNUMBER(Activos!$L12),Activos!$L12,Activos!$N12))-MAX(AC$5,Activos!$J12)),"")</f>
        <v/>
      </c>
      <c r="AD12" s="22" t="str">
        <f>IF(Activos!$V12="OK",Activos!$O12*MAX(0,MIN(EDATE(AD$5,1),Activos!$N12,IF(ISNUMBER(Activos!$L12),Activos!$L12,Activos!$N12))-MAX(AD$5,Activos!$J12)),"")</f>
        <v/>
      </c>
      <c r="AE12" s="22" t="str">
        <f>IF(Activos!$V12="OK",Activos!$O12*MAX(0,MIN(EDATE(AE$5,1),Activos!$N12,IF(ISNUMBER(Activos!$L12),Activos!$L12,Activos!$N12))-MAX(AE$5,Activos!$J12)),"")</f>
        <v/>
      </c>
      <c r="AF12" s="22" t="str">
        <f>IF(Activos!$V12="OK",Activos!$O12*MAX(0,MIN(EDATE(AF$5,1),Activos!$N12,IF(ISNUMBER(Activos!$L12),Activos!$L12,Activos!$N12))-MAX(AF$5,Activos!$J12)),"")</f>
        <v/>
      </c>
      <c r="AG12" s="22" t="str">
        <f>IF(Activos!$V12="OK",Activos!$O12*MAX(0,MIN(EDATE(AG$5,1),Activos!$N12,IF(ISNUMBER(Activos!$L12),Activos!$L12,Activos!$N12))-MAX(AG$5,Activos!$J12)),"")</f>
        <v/>
      </c>
      <c r="AH12" s="22" t="str">
        <f>IF(Activos!$V12="OK",Activos!$O12*MAX(0,MIN(EDATE(AH$5,1),Activos!$N12,IF(ISNUMBER(Activos!$L12),Activos!$L12,Activos!$N12))-MAX(AH$5,Activos!$J12)),"")</f>
        <v/>
      </c>
      <c r="AI12" s="22" t="str">
        <f>IF(Activos!$V12="OK",Activos!$O12*MAX(0,MIN(EDATE(AI$5,1),Activos!$N12,IF(ISNUMBER(Activos!$L12),Activos!$L12,Activos!$N12))-MAX(AI$5,Activos!$J12)),"")</f>
        <v/>
      </c>
      <c r="AJ12" s="22" t="str">
        <f>IF(Activos!$V12="OK",Activos!$O12*MAX(0,MIN(EDATE(AJ$5,1),Activos!$N12,IF(ISNUMBER(Activos!$L12),Activos!$L12,Activos!$N12))-MAX(AJ$5,Activos!$J12)),"")</f>
        <v/>
      </c>
      <c r="AK12" s="22" t="str">
        <f>IF(Activos!$V12="OK",Activos!$O12*MAX(0,MIN(EDATE(AK$5,1),Activos!$N12,IF(ISNUMBER(Activos!$L12),Activos!$L12,Activos!$N12))-MAX(AK$5,Activos!$J12)),"")</f>
        <v/>
      </c>
      <c r="AL12" s="22" t="str">
        <f>IF(Activos!$V12="OK",Activos!$O12*MAX(0,MIN(EDATE(AL$5,1),Activos!$N12,IF(ISNUMBER(Activos!$L12),Activos!$L12,Activos!$N12))-MAX(AL$5,Activos!$J12)),"")</f>
        <v/>
      </c>
      <c r="AM12" s="22" t="str">
        <f>IF(Activos!$V12="OK",Activos!$O12*MAX(0,MIN(EDATE(AM$5,1),Activos!$N12,IF(ISNUMBER(Activos!$L12),Activos!$L12,Activos!$N12))-MAX(AM$5,Activos!$J12)),"")</f>
        <v/>
      </c>
      <c r="AN12" s="22" t="str">
        <f>IF(Activos!$V12="OK",Activos!$O12*MAX(0,MIN(EDATE(AN$5,1),Activos!$N12,IF(ISNUMBER(Activos!$L12),Activos!$L12,Activos!$N12))-MAX(AN$5,Activos!$J12)),"")</f>
        <v/>
      </c>
      <c r="AO12" s="22" t="str">
        <f>IF(Activos!$V12="OK",Activos!$O12*MAX(0,MIN(EDATE(AO$5,1),Activos!$N12,IF(ISNUMBER(Activos!$L12),Activos!$L12,Activos!$N12))-MAX(AO$5,Activos!$J12)),"")</f>
        <v/>
      </c>
      <c r="AP12" s="22" t="str">
        <f>IF(Activos!$V12="OK",Activos!$O12*MAX(0,MIN(EDATE(AP$5,1),Activos!$N12,IF(ISNUMBER(Activos!$L12),Activos!$L12,Activos!$N12))-MAX(AP$5,Activos!$J12)),"")</f>
        <v/>
      </c>
      <c r="AQ12" s="22" t="str">
        <f>IF(Activos!$V12="OK",Activos!$O12*MAX(0,MIN(EDATE(AQ$5,1),Activos!$N12,IF(ISNUMBER(Activos!$L12),Activos!$L12,Activos!$N12))-MAX(AQ$5,Activos!$J12)),"")</f>
        <v/>
      </c>
      <c r="AR12" s="22" t="str">
        <f>IF(Activos!$V12="OK",Activos!$O12*MAX(0,MIN(EDATE(AR$5,1),Activos!$N12,IF(ISNUMBER(Activos!$L12),Activos!$L12,Activos!$N12))-MAX(AR$5,Activos!$J12)),"")</f>
        <v/>
      </c>
      <c r="AS12" s="22" t="str">
        <f>IF(Activos!$V12="OK",Activos!$O12*MAX(0,MIN(EDATE(AS$5,1),Activos!$N12,IF(ISNUMBER(Activos!$L12),Activos!$L12,Activos!$N12))-MAX(AS$5,Activos!$J12)),"")</f>
        <v/>
      </c>
      <c r="AT12" s="22" t="str">
        <f>IF(Activos!$V12="OK",Activos!$O12*MAX(0,MIN(EDATE(AT$5,1),Activos!$N12,IF(ISNUMBER(Activos!$L12),Activos!$L12,Activos!$N12))-MAX(AT$5,Activos!$J12)),"")</f>
        <v/>
      </c>
      <c r="AU12" s="22" t="str">
        <f>IF(Activos!$V12="OK",Activos!$O12*MAX(0,MIN(EDATE(AU$5,1),Activos!$N12,IF(ISNUMBER(Activos!$L12),Activos!$L12,Activos!$N12))-MAX(AU$5,Activos!$J12)),"")</f>
        <v/>
      </c>
      <c r="AV12" s="22" t="str">
        <f>IF(Activos!$V12="OK",Activos!$O12*MAX(0,MIN(EDATE(AV$5,1),Activos!$N12,IF(ISNUMBER(Activos!$L12),Activos!$L12,Activos!$N12))-MAX(AV$5,Activos!$J12)),"")</f>
        <v/>
      </c>
      <c r="AW12" s="22" t="str">
        <f>IF(Activos!$V12="OK",Activos!$O12*MAX(0,MIN(EDATE(AW$5,1),Activos!$N12,IF(ISNUMBER(Activos!$L12),Activos!$L12,Activos!$N12))-MAX(AW$5,Activos!$J12)),"")</f>
        <v/>
      </c>
      <c r="AX12" s="22" t="str">
        <f>IF(Activos!$V12="OK",Activos!$O12*MAX(0,MIN(EDATE(AX$5,1),Activos!$N12,IF(ISNUMBER(Activos!$L12),Activos!$L12,Activos!$N12))-MAX(AX$5,Activos!$J12)),"")</f>
        <v/>
      </c>
      <c r="AY12" s="22" t="str">
        <f>IF(Activos!$V12="OK",Activos!$O12*MAX(0,MIN(EDATE(AY$5,1),Activos!$N12,IF(ISNUMBER(Activos!$L12),Activos!$L12,Activos!$N12))-MAX(AY$5,Activos!$J12)),"")</f>
        <v/>
      </c>
      <c r="AZ12" s="22" t="str">
        <f>IF(Activos!$V12="OK",Activos!$O12*MAX(0,MIN(EDATE(AZ$5,1),Activos!$N12,IF(ISNUMBER(Activos!$L12),Activos!$L12,Activos!$N12))-MAX(AZ$5,Activos!$J12)),"")</f>
        <v/>
      </c>
      <c r="BA12" s="22" t="str">
        <f>IF(Activos!$V12="OK",Activos!$O12*MAX(0,MIN(EDATE(BA$5,1),Activos!$N12,IF(ISNUMBER(Activos!$L12),Activos!$L12,Activos!$N12))-MAX(BA$5,Activos!$J12)),"")</f>
        <v/>
      </c>
      <c r="BB12" s="22" t="str">
        <f>IF(Activos!$V12="OK",Activos!$O12*MAX(0,MIN(EDATE(BB$5,1),Activos!$N12,IF(ISNUMBER(Activos!$L12),Activos!$L12,Activos!$N12))-MAX(BB$5,Activos!$J12)),"")</f>
        <v/>
      </c>
      <c r="BC12" s="22" t="str">
        <f>IF(Activos!$V12="OK",Activos!$O12*MAX(0,MIN(EDATE(BC$5,1),Activos!$N12,IF(ISNUMBER(Activos!$L12),Activos!$L12,Activos!$N12))-MAX(BC$5,Activos!$J12)),"")</f>
        <v/>
      </c>
      <c r="BD12" s="22" t="str">
        <f>IF(Activos!$V12="OK",Activos!$O12*MAX(0,MIN(EDATE(BD$5,1),Activos!$N12,IF(ISNUMBER(Activos!$L12),Activos!$L12,Activos!$N12))-MAX(BD$5,Activos!$J12)),"")</f>
        <v/>
      </c>
      <c r="BE12" s="22" t="str">
        <f>IF(Activos!$V12="OK",Activos!$O12*MAX(0,MIN(EDATE(BE$5,1),Activos!$N12,IF(ISNUMBER(Activos!$L12),Activos!$L12,Activos!$N12))-MAX(BE$5,Activos!$J12)),"")</f>
        <v/>
      </c>
      <c r="BF12" s="22" t="str">
        <f>IF(Activos!$V12="OK",Activos!$O12*MAX(0,MIN(EDATE(BF$5,1),Activos!$N12,IF(ISNUMBER(Activos!$L12),Activos!$L12,Activos!$N12))-MAX(BF$5,Activos!$J12)),"")</f>
        <v/>
      </c>
      <c r="BG12" s="22" t="str">
        <f>IF(Activos!$V12="OK",Activos!$O12*MAX(0,MIN(EDATE(BG$5,1),Activos!$N12,IF(ISNUMBER(Activos!$L12),Activos!$L12,Activos!$N12))-MAX(BG$5,Activos!$J12)),"")</f>
        <v/>
      </c>
      <c r="BH12" s="22" t="str">
        <f>IF(Activos!$V12="OK",Activos!$O12*MAX(0,MIN(EDATE(BH$5,1),Activos!$N12,IF(ISNUMBER(Activos!$L12),Activos!$L12,Activos!$N12))-MAX(BH$5,Activos!$J12)),"")</f>
        <v/>
      </c>
      <c r="BI12" s="22" t="str">
        <f>IF(Activos!$V12="OK",Activos!$O12*MAX(0,MIN(EDATE(BI$5,1),Activos!$N12,IF(ISNUMBER(Activos!$L12),Activos!$L12,Activos!$N12))-MAX(BI$5,Activos!$J12)),"")</f>
        <v/>
      </c>
      <c r="BJ12" s="22" t="str">
        <f>IF(Activos!$V12="OK",Activos!$O12*MAX(0,MIN(EDATE(BJ$5,1),Activos!$N12,IF(ISNUMBER(Activos!$L12),Activos!$L12,Activos!$N12))-MAX(BJ$5,Activos!$J12)),"")</f>
        <v/>
      </c>
      <c r="BK12" s="22" t="str">
        <f>IF(Activos!$V12="OK",Activos!$O12*MAX(0,MIN(EDATE(BK$5,1),Activos!$N12,IF(ISNUMBER(Activos!$L12),Activos!$L12,Activos!$N12))-MAX(BK$5,Activos!$J12)),"")</f>
        <v/>
      </c>
      <c r="BL12" s="31" t="str">
        <f>IF(Activos!$V12="OK",Activos!$O12*MAX(0,MIN(EDATE(BL$5,1),Activos!$N12,IF(ISNUMBER(Activos!$L12),Activos!$L12,Activos!$N12))-MAX(BL$5,Activos!$J12)),"")</f>
        <v/>
      </c>
    </row>
    <row r="13" ht="27.0" customHeight="1">
      <c r="A13" s="1"/>
      <c r="B13" s="1"/>
      <c r="C13" s="1" t="str">
        <f>IF(Activos!C13="","",Activos!C13)</f>
        <v/>
      </c>
      <c r="D13" s="1" t="str">
        <f>IF(C13="","",Activos!D13)</f>
        <v/>
      </c>
      <c r="E13" s="22" t="str">
        <f>IF(Activos!$V13="OK",Activos!$O13*MAX(0,MIN(EDATE(E$5,1),Activos!$N13,IF(ISNUMBER(Activos!$L13),Activos!$L13,Activos!$N13))-MAX(E$5,Activos!$J13)),"")</f>
        <v/>
      </c>
      <c r="F13" s="22" t="str">
        <f>IF(Activos!$V13="OK",Activos!$O13*MAX(0,MIN(EDATE(F$5,1),Activos!$N13,IF(ISNUMBER(Activos!$L13),Activos!$L13,Activos!$N13))-MAX(F$5,Activos!$J13)),"")</f>
        <v/>
      </c>
      <c r="G13" s="22" t="str">
        <f>IF(Activos!$V13="OK",Activos!$O13*MAX(0,MIN(EDATE(G$5,1),Activos!$N13,IF(ISNUMBER(Activos!$L13),Activos!$L13,Activos!$N13))-MAX(G$5,Activos!$J13)),"")</f>
        <v/>
      </c>
      <c r="H13" s="22" t="str">
        <f>IF(Activos!$V13="OK",Activos!$O13*MAX(0,MIN(EDATE(H$5,1),Activos!$N13,IF(ISNUMBER(Activos!$L13),Activos!$L13,Activos!$N13))-MAX(H$5,Activos!$J13)),"")</f>
        <v/>
      </c>
      <c r="I13" s="22" t="str">
        <f>IF(Activos!$V13="OK",Activos!$O13*MAX(0,MIN(EDATE(I$5,1),Activos!$N13,IF(ISNUMBER(Activos!$L13),Activos!$L13,Activos!$N13))-MAX(I$5,Activos!$J13)),"")</f>
        <v/>
      </c>
      <c r="J13" s="22" t="str">
        <f>IF(Activos!$V13="OK",Activos!$O13*MAX(0,MIN(EDATE(J$5,1),Activos!$N13,IF(ISNUMBER(Activos!$L13),Activos!$L13,Activos!$N13))-MAX(J$5,Activos!$J13)),"")</f>
        <v/>
      </c>
      <c r="K13" s="22" t="str">
        <f>IF(Activos!$V13="OK",Activos!$O13*MAX(0,MIN(EDATE(K$5,1),Activos!$N13,IF(ISNUMBER(Activos!$L13),Activos!$L13,Activos!$N13))-MAX(K$5,Activos!$J13)),"")</f>
        <v/>
      </c>
      <c r="L13" s="22" t="str">
        <f>IF(Activos!$V13="OK",Activos!$O13*MAX(0,MIN(EDATE(L$5,1),Activos!$N13,IF(ISNUMBER(Activos!$L13),Activos!$L13,Activos!$N13))-MAX(L$5,Activos!$J13)),"")</f>
        <v/>
      </c>
      <c r="M13" s="22" t="str">
        <f>IF(Activos!$V13="OK",Activos!$O13*MAX(0,MIN(EDATE(M$5,1),Activos!$N13,IF(ISNUMBER(Activos!$L13),Activos!$L13,Activos!$N13))-MAX(M$5,Activos!$J13)),"")</f>
        <v/>
      </c>
      <c r="N13" s="22" t="str">
        <f>IF(Activos!$V13="OK",Activos!$O13*MAX(0,MIN(EDATE(N$5,1),Activos!$N13,IF(ISNUMBER(Activos!$L13),Activos!$L13,Activos!$N13))-MAX(N$5,Activos!$J13)),"")</f>
        <v/>
      </c>
      <c r="O13" s="22" t="str">
        <f>IF(Activos!$V13="OK",Activos!$O13*MAX(0,MIN(EDATE(O$5,1),Activos!$N13,IF(ISNUMBER(Activos!$L13),Activos!$L13,Activos!$N13))-MAX(O$5,Activos!$J13)),"")</f>
        <v/>
      </c>
      <c r="P13" s="22" t="str">
        <f>IF(Activos!$V13="OK",Activos!$O13*MAX(0,MIN(EDATE(P$5,1),Activos!$N13,IF(ISNUMBER(Activos!$L13),Activos!$L13,Activos!$N13))-MAX(P$5,Activos!$J13)),"")</f>
        <v/>
      </c>
      <c r="Q13" s="22" t="str">
        <f>IF(Activos!$V13="OK",Activos!$O13*MAX(0,MIN(EDATE(Q$5,1),Activos!$N13,IF(ISNUMBER(Activos!$L13),Activos!$L13,Activos!$N13))-MAX(Q$5,Activos!$J13)),"")</f>
        <v/>
      </c>
      <c r="R13" s="22" t="str">
        <f>IF(Activos!$V13="OK",Activos!$O13*MAX(0,MIN(EDATE(R$5,1),Activos!$N13,IF(ISNUMBER(Activos!$L13),Activos!$L13,Activos!$N13))-MAX(R$5,Activos!$J13)),"")</f>
        <v/>
      </c>
      <c r="S13" s="22" t="str">
        <f>IF(Activos!$V13="OK",Activos!$O13*MAX(0,MIN(EDATE(S$5,1),Activos!$N13,IF(ISNUMBER(Activos!$L13),Activos!$L13,Activos!$N13))-MAX(S$5,Activos!$J13)),"")</f>
        <v/>
      </c>
      <c r="T13" s="22" t="str">
        <f>IF(Activos!$V13="OK",Activos!$O13*MAX(0,MIN(EDATE(T$5,1),Activos!$N13,IF(ISNUMBER(Activos!$L13),Activos!$L13,Activos!$N13))-MAX(T$5,Activos!$J13)),"")</f>
        <v/>
      </c>
      <c r="U13" s="22" t="str">
        <f>IF(Activos!$V13="OK",Activos!$O13*MAX(0,MIN(EDATE(U$5,1),Activos!$N13,IF(ISNUMBER(Activos!$L13),Activos!$L13,Activos!$N13))-MAX(U$5,Activos!$J13)),"")</f>
        <v/>
      </c>
      <c r="V13" s="22" t="str">
        <f>IF(Activos!$V13="OK",Activos!$O13*MAX(0,MIN(EDATE(V$5,1),Activos!$N13,IF(ISNUMBER(Activos!$L13),Activos!$L13,Activos!$N13))-MAX(V$5,Activos!$J13)),"")</f>
        <v/>
      </c>
      <c r="W13" s="22" t="str">
        <f>IF(Activos!$V13="OK",Activos!$O13*MAX(0,MIN(EDATE(W$5,1),Activos!$N13,IF(ISNUMBER(Activos!$L13),Activos!$L13,Activos!$N13))-MAX(W$5,Activos!$J13)),"")</f>
        <v/>
      </c>
      <c r="X13" s="22" t="str">
        <f>IF(Activos!$V13="OK",Activos!$O13*MAX(0,MIN(EDATE(X$5,1),Activos!$N13,IF(ISNUMBER(Activos!$L13),Activos!$L13,Activos!$N13))-MAX(X$5,Activos!$J13)),"")</f>
        <v/>
      </c>
      <c r="Y13" s="22" t="str">
        <f>IF(Activos!$V13="OK",Activos!$O13*MAX(0,MIN(EDATE(Y$5,1),Activos!$N13,IF(ISNUMBER(Activos!$L13),Activos!$L13,Activos!$N13))-MAX(Y$5,Activos!$J13)),"")</f>
        <v/>
      </c>
      <c r="Z13" s="22" t="str">
        <f>IF(Activos!$V13="OK",Activos!$O13*MAX(0,MIN(EDATE(Z$5,1),Activos!$N13,IF(ISNUMBER(Activos!$L13),Activos!$L13,Activos!$N13))-MAX(Z$5,Activos!$J13)),"")</f>
        <v/>
      </c>
      <c r="AA13" s="22" t="str">
        <f>IF(Activos!$V13="OK",Activos!$O13*MAX(0,MIN(EDATE(AA$5,1),Activos!$N13,IF(ISNUMBER(Activos!$L13),Activos!$L13,Activos!$N13))-MAX(AA$5,Activos!$J13)),"")</f>
        <v/>
      </c>
      <c r="AB13" s="22" t="str">
        <f>IF(Activos!$V13="OK",Activos!$O13*MAX(0,MIN(EDATE(AB$5,1),Activos!$N13,IF(ISNUMBER(Activos!$L13),Activos!$L13,Activos!$N13))-MAX(AB$5,Activos!$J13)),"")</f>
        <v/>
      </c>
      <c r="AC13" s="22" t="str">
        <f>IF(Activos!$V13="OK",Activos!$O13*MAX(0,MIN(EDATE(AC$5,1),Activos!$N13,IF(ISNUMBER(Activos!$L13),Activos!$L13,Activos!$N13))-MAX(AC$5,Activos!$J13)),"")</f>
        <v/>
      </c>
      <c r="AD13" s="22" t="str">
        <f>IF(Activos!$V13="OK",Activos!$O13*MAX(0,MIN(EDATE(AD$5,1),Activos!$N13,IF(ISNUMBER(Activos!$L13),Activos!$L13,Activos!$N13))-MAX(AD$5,Activos!$J13)),"")</f>
        <v/>
      </c>
      <c r="AE13" s="22" t="str">
        <f>IF(Activos!$V13="OK",Activos!$O13*MAX(0,MIN(EDATE(AE$5,1),Activos!$N13,IF(ISNUMBER(Activos!$L13),Activos!$L13,Activos!$N13))-MAX(AE$5,Activos!$J13)),"")</f>
        <v/>
      </c>
      <c r="AF13" s="22" t="str">
        <f>IF(Activos!$V13="OK",Activos!$O13*MAX(0,MIN(EDATE(AF$5,1),Activos!$N13,IF(ISNUMBER(Activos!$L13),Activos!$L13,Activos!$N13))-MAX(AF$5,Activos!$J13)),"")</f>
        <v/>
      </c>
      <c r="AG13" s="22" t="str">
        <f>IF(Activos!$V13="OK",Activos!$O13*MAX(0,MIN(EDATE(AG$5,1),Activos!$N13,IF(ISNUMBER(Activos!$L13),Activos!$L13,Activos!$N13))-MAX(AG$5,Activos!$J13)),"")</f>
        <v/>
      </c>
      <c r="AH13" s="22" t="str">
        <f>IF(Activos!$V13="OK",Activos!$O13*MAX(0,MIN(EDATE(AH$5,1),Activos!$N13,IF(ISNUMBER(Activos!$L13),Activos!$L13,Activos!$N13))-MAX(AH$5,Activos!$J13)),"")</f>
        <v/>
      </c>
      <c r="AI13" s="22" t="str">
        <f>IF(Activos!$V13="OK",Activos!$O13*MAX(0,MIN(EDATE(AI$5,1),Activos!$N13,IF(ISNUMBER(Activos!$L13),Activos!$L13,Activos!$N13))-MAX(AI$5,Activos!$J13)),"")</f>
        <v/>
      </c>
      <c r="AJ13" s="22" t="str">
        <f>IF(Activos!$V13="OK",Activos!$O13*MAX(0,MIN(EDATE(AJ$5,1),Activos!$N13,IF(ISNUMBER(Activos!$L13),Activos!$L13,Activos!$N13))-MAX(AJ$5,Activos!$J13)),"")</f>
        <v/>
      </c>
      <c r="AK13" s="22" t="str">
        <f>IF(Activos!$V13="OK",Activos!$O13*MAX(0,MIN(EDATE(AK$5,1),Activos!$N13,IF(ISNUMBER(Activos!$L13),Activos!$L13,Activos!$N13))-MAX(AK$5,Activos!$J13)),"")</f>
        <v/>
      </c>
      <c r="AL13" s="22" t="str">
        <f>IF(Activos!$V13="OK",Activos!$O13*MAX(0,MIN(EDATE(AL$5,1),Activos!$N13,IF(ISNUMBER(Activos!$L13),Activos!$L13,Activos!$N13))-MAX(AL$5,Activos!$J13)),"")</f>
        <v/>
      </c>
      <c r="AM13" s="22" t="str">
        <f>IF(Activos!$V13="OK",Activos!$O13*MAX(0,MIN(EDATE(AM$5,1),Activos!$N13,IF(ISNUMBER(Activos!$L13),Activos!$L13,Activos!$N13))-MAX(AM$5,Activos!$J13)),"")</f>
        <v/>
      </c>
      <c r="AN13" s="22" t="str">
        <f>IF(Activos!$V13="OK",Activos!$O13*MAX(0,MIN(EDATE(AN$5,1),Activos!$N13,IF(ISNUMBER(Activos!$L13),Activos!$L13,Activos!$N13))-MAX(AN$5,Activos!$J13)),"")</f>
        <v/>
      </c>
      <c r="AO13" s="22" t="str">
        <f>IF(Activos!$V13="OK",Activos!$O13*MAX(0,MIN(EDATE(AO$5,1),Activos!$N13,IF(ISNUMBER(Activos!$L13),Activos!$L13,Activos!$N13))-MAX(AO$5,Activos!$J13)),"")</f>
        <v/>
      </c>
      <c r="AP13" s="22" t="str">
        <f>IF(Activos!$V13="OK",Activos!$O13*MAX(0,MIN(EDATE(AP$5,1),Activos!$N13,IF(ISNUMBER(Activos!$L13),Activos!$L13,Activos!$N13))-MAX(AP$5,Activos!$J13)),"")</f>
        <v/>
      </c>
      <c r="AQ13" s="22" t="str">
        <f>IF(Activos!$V13="OK",Activos!$O13*MAX(0,MIN(EDATE(AQ$5,1),Activos!$N13,IF(ISNUMBER(Activos!$L13),Activos!$L13,Activos!$N13))-MAX(AQ$5,Activos!$J13)),"")</f>
        <v/>
      </c>
      <c r="AR13" s="22" t="str">
        <f>IF(Activos!$V13="OK",Activos!$O13*MAX(0,MIN(EDATE(AR$5,1),Activos!$N13,IF(ISNUMBER(Activos!$L13),Activos!$L13,Activos!$N13))-MAX(AR$5,Activos!$J13)),"")</f>
        <v/>
      </c>
      <c r="AS13" s="22" t="str">
        <f>IF(Activos!$V13="OK",Activos!$O13*MAX(0,MIN(EDATE(AS$5,1),Activos!$N13,IF(ISNUMBER(Activos!$L13),Activos!$L13,Activos!$N13))-MAX(AS$5,Activos!$J13)),"")</f>
        <v/>
      </c>
      <c r="AT13" s="22" t="str">
        <f>IF(Activos!$V13="OK",Activos!$O13*MAX(0,MIN(EDATE(AT$5,1),Activos!$N13,IF(ISNUMBER(Activos!$L13),Activos!$L13,Activos!$N13))-MAX(AT$5,Activos!$J13)),"")</f>
        <v/>
      </c>
      <c r="AU13" s="22" t="str">
        <f>IF(Activos!$V13="OK",Activos!$O13*MAX(0,MIN(EDATE(AU$5,1),Activos!$N13,IF(ISNUMBER(Activos!$L13),Activos!$L13,Activos!$N13))-MAX(AU$5,Activos!$J13)),"")</f>
        <v/>
      </c>
      <c r="AV13" s="22" t="str">
        <f>IF(Activos!$V13="OK",Activos!$O13*MAX(0,MIN(EDATE(AV$5,1),Activos!$N13,IF(ISNUMBER(Activos!$L13),Activos!$L13,Activos!$N13))-MAX(AV$5,Activos!$J13)),"")</f>
        <v/>
      </c>
      <c r="AW13" s="22" t="str">
        <f>IF(Activos!$V13="OK",Activos!$O13*MAX(0,MIN(EDATE(AW$5,1),Activos!$N13,IF(ISNUMBER(Activos!$L13),Activos!$L13,Activos!$N13))-MAX(AW$5,Activos!$J13)),"")</f>
        <v/>
      </c>
      <c r="AX13" s="22" t="str">
        <f>IF(Activos!$V13="OK",Activos!$O13*MAX(0,MIN(EDATE(AX$5,1),Activos!$N13,IF(ISNUMBER(Activos!$L13),Activos!$L13,Activos!$N13))-MAX(AX$5,Activos!$J13)),"")</f>
        <v/>
      </c>
      <c r="AY13" s="22" t="str">
        <f>IF(Activos!$V13="OK",Activos!$O13*MAX(0,MIN(EDATE(AY$5,1),Activos!$N13,IF(ISNUMBER(Activos!$L13),Activos!$L13,Activos!$N13))-MAX(AY$5,Activos!$J13)),"")</f>
        <v/>
      </c>
      <c r="AZ13" s="22" t="str">
        <f>IF(Activos!$V13="OK",Activos!$O13*MAX(0,MIN(EDATE(AZ$5,1),Activos!$N13,IF(ISNUMBER(Activos!$L13),Activos!$L13,Activos!$N13))-MAX(AZ$5,Activos!$J13)),"")</f>
        <v/>
      </c>
      <c r="BA13" s="22" t="str">
        <f>IF(Activos!$V13="OK",Activos!$O13*MAX(0,MIN(EDATE(BA$5,1),Activos!$N13,IF(ISNUMBER(Activos!$L13),Activos!$L13,Activos!$N13))-MAX(BA$5,Activos!$J13)),"")</f>
        <v/>
      </c>
      <c r="BB13" s="22" t="str">
        <f>IF(Activos!$V13="OK",Activos!$O13*MAX(0,MIN(EDATE(BB$5,1),Activos!$N13,IF(ISNUMBER(Activos!$L13),Activos!$L13,Activos!$N13))-MAX(BB$5,Activos!$J13)),"")</f>
        <v/>
      </c>
      <c r="BC13" s="22" t="str">
        <f>IF(Activos!$V13="OK",Activos!$O13*MAX(0,MIN(EDATE(BC$5,1),Activos!$N13,IF(ISNUMBER(Activos!$L13),Activos!$L13,Activos!$N13))-MAX(BC$5,Activos!$J13)),"")</f>
        <v/>
      </c>
      <c r="BD13" s="22" t="str">
        <f>IF(Activos!$V13="OK",Activos!$O13*MAX(0,MIN(EDATE(BD$5,1),Activos!$N13,IF(ISNUMBER(Activos!$L13),Activos!$L13,Activos!$N13))-MAX(BD$5,Activos!$J13)),"")</f>
        <v/>
      </c>
      <c r="BE13" s="22" t="str">
        <f>IF(Activos!$V13="OK",Activos!$O13*MAX(0,MIN(EDATE(BE$5,1),Activos!$N13,IF(ISNUMBER(Activos!$L13),Activos!$L13,Activos!$N13))-MAX(BE$5,Activos!$J13)),"")</f>
        <v/>
      </c>
      <c r="BF13" s="22" t="str">
        <f>IF(Activos!$V13="OK",Activos!$O13*MAX(0,MIN(EDATE(BF$5,1),Activos!$N13,IF(ISNUMBER(Activos!$L13),Activos!$L13,Activos!$N13))-MAX(BF$5,Activos!$J13)),"")</f>
        <v/>
      </c>
      <c r="BG13" s="22" t="str">
        <f>IF(Activos!$V13="OK",Activos!$O13*MAX(0,MIN(EDATE(BG$5,1),Activos!$N13,IF(ISNUMBER(Activos!$L13),Activos!$L13,Activos!$N13))-MAX(BG$5,Activos!$J13)),"")</f>
        <v/>
      </c>
      <c r="BH13" s="22" t="str">
        <f>IF(Activos!$V13="OK",Activos!$O13*MAX(0,MIN(EDATE(BH$5,1),Activos!$N13,IF(ISNUMBER(Activos!$L13),Activos!$L13,Activos!$N13))-MAX(BH$5,Activos!$J13)),"")</f>
        <v/>
      </c>
      <c r="BI13" s="22" t="str">
        <f>IF(Activos!$V13="OK",Activos!$O13*MAX(0,MIN(EDATE(BI$5,1),Activos!$N13,IF(ISNUMBER(Activos!$L13),Activos!$L13,Activos!$N13))-MAX(BI$5,Activos!$J13)),"")</f>
        <v/>
      </c>
      <c r="BJ13" s="22" t="str">
        <f>IF(Activos!$V13="OK",Activos!$O13*MAX(0,MIN(EDATE(BJ$5,1),Activos!$N13,IF(ISNUMBER(Activos!$L13),Activos!$L13,Activos!$N13))-MAX(BJ$5,Activos!$J13)),"")</f>
        <v/>
      </c>
      <c r="BK13" s="22" t="str">
        <f>IF(Activos!$V13="OK",Activos!$O13*MAX(0,MIN(EDATE(BK$5,1),Activos!$N13,IF(ISNUMBER(Activos!$L13),Activos!$L13,Activos!$N13))-MAX(BK$5,Activos!$J13)),"")</f>
        <v/>
      </c>
      <c r="BL13" s="31" t="str">
        <f>IF(Activos!$V13="OK",Activos!$O13*MAX(0,MIN(EDATE(BL$5,1),Activos!$N13,IF(ISNUMBER(Activos!$L13),Activos!$L13,Activos!$N13))-MAX(BL$5,Activos!$J13)),"")</f>
        <v/>
      </c>
    </row>
    <row r="14" ht="27.0" customHeight="1">
      <c r="A14" s="1"/>
      <c r="B14" s="1"/>
      <c r="C14" s="1" t="str">
        <f>IF(Activos!C14="","",Activos!C14)</f>
        <v/>
      </c>
      <c r="D14" s="1" t="str">
        <f>IF(C14="","",Activos!D14)</f>
        <v/>
      </c>
      <c r="E14" s="22" t="str">
        <f>IF(Activos!$V14="OK",Activos!$O14*MAX(0,MIN(EDATE(E$5,1),Activos!$N14,IF(ISNUMBER(Activos!$L14),Activos!$L14,Activos!$N14))-MAX(E$5,Activos!$J14)),"")</f>
        <v/>
      </c>
      <c r="F14" s="22" t="str">
        <f>IF(Activos!$V14="OK",Activos!$O14*MAX(0,MIN(EDATE(F$5,1),Activos!$N14,IF(ISNUMBER(Activos!$L14),Activos!$L14,Activos!$N14))-MAX(F$5,Activos!$J14)),"")</f>
        <v/>
      </c>
      <c r="G14" s="22" t="str">
        <f>IF(Activos!$V14="OK",Activos!$O14*MAX(0,MIN(EDATE(G$5,1),Activos!$N14,IF(ISNUMBER(Activos!$L14),Activos!$L14,Activos!$N14))-MAX(G$5,Activos!$J14)),"")</f>
        <v/>
      </c>
      <c r="H14" s="22" t="str">
        <f>IF(Activos!$V14="OK",Activos!$O14*MAX(0,MIN(EDATE(H$5,1),Activos!$N14,IF(ISNUMBER(Activos!$L14),Activos!$L14,Activos!$N14))-MAX(H$5,Activos!$J14)),"")</f>
        <v/>
      </c>
      <c r="I14" s="22" t="str">
        <f>IF(Activos!$V14="OK",Activos!$O14*MAX(0,MIN(EDATE(I$5,1),Activos!$N14,IF(ISNUMBER(Activos!$L14),Activos!$L14,Activos!$N14))-MAX(I$5,Activos!$J14)),"")</f>
        <v/>
      </c>
      <c r="J14" s="22" t="str">
        <f>IF(Activos!$V14="OK",Activos!$O14*MAX(0,MIN(EDATE(J$5,1),Activos!$N14,IF(ISNUMBER(Activos!$L14),Activos!$L14,Activos!$N14))-MAX(J$5,Activos!$J14)),"")</f>
        <v/>
      </c>
      <c r="K14" s="22" t="str">
        <f>IF(Activos!$V14="OK",Activos!$O14*MAX(0,MIN(EDATE(K$5,1),Activos!$N14,IF(ISNUMBER(Activos!$L14),Activos!$L14,Activos!$N14))-MAX(K$5,Activos!$J14)),"")</f>
        <v/>
      </c>
      <c r="L14" s="22" t="str">
        <f>IF(Activos!$V14="OK",Activos!$O14*MAX(0,MIN(EDATE(L$5,1),Activos!$N14,IF(ISNUMBER(Activos!$L14),Activos!$L14,Activos!$N14))-MAX(L$5,Activos!$J14)),"")</f>
        <v/>
      </c>
      <c r="M14" s="22" t="str">
        <f>IF(Activos!$V14="OK",Activos!$O14*MAX(0,MIN(EDATE(M$5,1),Activos!$N14,IF(ISNUMBER(Activos!$L14),Activos!$L14,Activos!$N14))-MAX(M$5,Activos!$J14)),"")</f>
        <v/>
      </c>
      <c r="N14" s="22" t="str">
        <f>IF(Activos!$V14="OK",Activos!$O14*MAX(0,MIN(EDATE(N$5,1),Activos!$N14,IF(ISNUMBER(Activos!$L14),Activos!$L14,Activos!$N14))-MAX(N$5,Activos!$J14)),"")</f>
        <v/>
      </c>
      <c r="O14" s="22" t="str">
        <f>IF(Activos!$V14="OK",Activos!$O14*MAX(0,MIN(EDATE(O$5,1),Activos!$N14,IF(ISNUMBER(Activos!$L14),Activos!$L14,Activos!$N14))-MAX(O$5,Activos!$J14)),"")</f>
        <v/>
      </c>
      <c r="P14" s="22" t="str">
        <f>IF(Activos!$V14="OK",Activos!$O14*MAX(0,MIN(EDATE(P$5,1),Activos!$N14,IF(ISNUMBER(Activos!$L14),Activos!$L14,Activos!$N14))-MAX(P$5,Activos!$J14)),"")</f>
        <v/>
      </c>
      <c r="Q14" s="22" t="str">
        <f>IF(Activos!$V14="OK",Activos!$O14*MAX(0,MIN(EDATE(Q$5,1),Activos!$N14,IF(ISNUMBER(Activos!$L14),Activos!$L14,Activos!$N14))-MAX(Q$5,Activos!$J14)),"")</f>
        <v/>
      </c>
      <c r="R14" s="22" t="str">
        <f>IF(Activos!$V14="OK",Activos!$O14*MAX(0,MIN(EDATE(R$5,1),Activos!$N14,IF(ISNUMBER(Activos!$L14),Activos!$L14,Activos!$N14))-MAX(R$5,Activos!$J14)),"")</f>
        <v/>
      </c>
      <c r="S14" s="22" t="str">
        <f>IF(Activos!$V14="OK",Activos!$O14*MAX(0,MIN(EDATE(S$5,1),Activos!$N14,IF(ISNUMBER(Activos!$L14),Activos!$L14,Activos!$N14))-MAX(S$5,Activos!$J14)),"")</f>
        <v/>
      </c>
      <c r="T14" s="22" t="str">
        <f>IF(Activos!$V14="OK",Activos!$O14*MAX(0,MIN(EDATE(T$5,1),Activos!$N14,IF(ISNUMBER(Activos!$L14),Activos!$L14,Activos!$N14))-MAX(T$5,Activos!$J14)),"")</f>
        <v/>
      </c>
      <c r="U14" s="22" t="str">
        <f>IF(Activos!$V14="OK",Activos!$O14*MAX(0,MIN(EDATE(U$5,1),Activos!$N14,IF(ISNUMBER(Activos!$L14),Activos!$L14,Activos!$N14))-MAX(U$5,Activos!$J14)),"")</f>
        <v/>
      </c>
      <c r="V14" s="22" t="str">
        <f>IF(Activos!$V14="OK",Activos!$O14*MAX(0,MIN(EDATE(V$5,1),Activos!$N14,IF(ISNUMBER(Activos!$L14),Activos!$L14,Activos!$N14))-MAX(V$5,Activos!$J14)),"")</f>
        <v/>
      </c>
      <c r="W14" s="22" t="str">
        <f>IF(Activos!$V14="OK",Activos!$O14*MAX(0,MIN(EDATE(W$5,1),Activos!$N14,IF(ISNUMBER(Activos!$L14),Activos!$L14,Activos!$N14))-MAX(W$5,Activos!$J14)),"")</f>
        <v/>
      </c>
      <c r="X14" s="22" t="str">
        <f>IF(Activos!$V14="OK",Activos!$O14*MAX(0,MIN(EDATE(X$5,1),Activos!$N14,IF(ISNUMBER(Activos!$L14),Activos!$L14,Activos!$N14))-MAX(X$5,Activos!$J14)),"")</f>
        <v/>
      </c>
      <c r="Y14" s="22" t="str">
        <f>IF(Activos!$V14="OK",Activos!$O14*MAX(0,MIN(EDATE(Y$5,1),Activos!$N14,IF(ISNUMBER(Activos!$L14),Activos!$L14,Activos!$N14))-MAX(Y$5,Activos!$J14)),"")</f>
        <v/>
      </c>
      <c r="Z14" s="22" t="str">
        <f>IF(Activos!$V14="OK",Activos!$O14*MAX(0,MIN(EDATE(Z$5,1),Activos!$N14,IF(ISNUMBER(Activos!$L14),Activos!$L14,Activos!$N14))-MAX(Z$5,Activos!$J14)),"")</f>
        <v/>
      </c>
      <c r="AA14" s="22" t="str">
        <f>IF(Activos!$V14="OK",Activos!$O14*MAX(0,MIN(EDATE(AA$5,1),Activos!$N14,IF(ISNUMBER(Activos!$L14),Activos!$L14,Activos!$N14))-MAX(AA$5,Activos!$J14)),"")</f>
        <v/>
      </c>
      <c r="AB14" s="22" t="str">
        <f>IF(Activos!$V14="OK",Activos!$O14*MAX(0,MIN(EDATE(AB$5,1),Activos!$N14,IF(ISNUMBER(Activos!$L14),Activos!$L14,Activos!$N14))-MAX(AB$5,Activos!$J14)),"")</f>
        <v/>
      </c>
      <c r="AC14" s="22" t="str">
        <f>IF(Activos!$V14="OK",Activos!$O14*MAX(0,MIN(EDATE(AC$5,1),Activos!$N14,IF(ISNUMBER(Activos!$L14),Activos!$L14,Activos!$N14))-MAX(AC$5,Activos!$J14)),"")</f>
        <v/>
      </c>
      <c r="AD14" s="22" t="str">
        <f>IF(Activos!$V14="OK",Activos!$O14*MAX(0,MIN(EDATE(AD$5,1),Activos!$N14,IF(ISNUMBER(Activos!$L14),Activos!$L14,Activos!$N14))-MAX(AD$5,Activos!$J14)),"")</f>
        <v/>
      </c>
      <c r="AE14" s="22" t="str">
        <f>IF(Activos!$V14="OK",Activos!$O14*MAX(0,MIN(EDATE(AE$5,1),Activos!$N14,IF(ISNUMBER(Activos!$L14),Activos!$L14,Activos!$N14))-MAX(AE$5,Activos!$J14)),"")</f>
        <v/>
      </c>
      <c r="AF14" s="22" t="str">
        <f>IF(Activos!$V14="OK",Activos!$O14*MAX(0,MIN(EDATE(AF$5,1),Activos!$N14,IF(ISNUMBER(Activos!$L14),Activos!$L14,Activos!$N14))-MAX(AF$5,Activos!$J14)),"")</f>
        <v/>
      </c>
      <c r="AG14" s="22" t="str">
        <f>IF(Activos!$V14="OK",Activos!$O14*MAX(0,MIN(EDATE(AG$5,1),Activos!$N14,IF(ISNUMBER(Activos!$L14),Activos!$L14,Activos!$N14))-MAX(AG$5,Activos!$J14)),"")</f>
        <v/>
      </c>
      <c r="AH14" s="22" t="str">
        <f>IF(Activos!$V14="OK",Activos!$O14*MAX(0,MIN(EDATE(AH$5,1),Activos!$N14,IF(ISNUMBER(Activos!$L14),Activos!$L14,Activos!$N14))-MAX(AH$5,Activos!$J14)),"")</f>
        <v/>
      </c>
      <c r="AI14" s="22" t="str">
        <f>IF(Activos!$V14="OK",Activos!$O14*MAX(0,MIN(EDATE(AI$5,1),Activos!$N14,IF(ISNUMBER(Activos!$L14),Activos!$L14,Activos!$N14))-MAX(AI$5,Activos!$J14)),"")</f>
        <v/>
      </c>
      <c r="AJ14" s="22" t="str">
        <f>IF(Activos!$V14="OK",Activos!$O14*MAX(0,MIN(EDATE(AJ$5,1),Activos!$N14,IF(ISNUMBER(Activos!$L14),Activos!$L14,Activos!$N14))-MAX(AJ$5,Activos!$J14)),"")</f>
        <v/>
      </c>
      <c r="AK14" s="22" t="str">
        <f>IF(Activos!$V14="OK",Activos!$O14*MAX(0,MIN(EDATE(AK$5,1),Activos!$N14,IF(ISNUMBER(Activos!$L14),Activos!$L14,Activos!$N14))-MAX(AK$5,Activos!$J14)),"")</f>
        <v/>
      </c>
      <c r="AL14" s="22" t="str">
        <f>IF(Activos!$V14="OK",Activos!$O14*MAX(0,MIN(EDATE(AL$5,1),Activos!$N14,IF(ISNUMBER(Activos!$L14),Activos!$L14,Activos!$N14))-MAX(AL$5,Activos!$J14)),"")</f>
        <v/>
      </c>
      <c r="AM14" s="22" t="str">
        <f>IF(Activos!$V14="OK",Activos!$O14*MAX(0,MIN(EDATE(AM$5,1),Activos!$N14,IF(ISNUMBER(Activos!$L14),Activos!$L14,Activos!$N14))-MAX(AM$5,Activos!$J14)),"")</f>
        <v/>
      </c>
      <c r="AN14" s="22" t="str">
        <f>IF(Activos!$V14="OK",Activos!$O14*MAX(0,MIN(EDATE(AN$5,1),Activos!$N14,IF(ISNUMBER(Activos!$L14),Activos!$L14,Activos!$N14))-MAX(AN$5,Activos!$J14)),"")</f>
        <v/>
      </c>
      <c r="AO14" s="22" t="str">
        <f>IF(Activos!$V14="OK",Activos!$O14*MAX(0,MIN(EDATE(AO$5,1),Activos!$N14,IF(ISNUMBER(Activos!$L14),Activos!$L14,Activos!$N14))-MAX(AO$5,Activos!$J14)),"")</f>
        <v/>
      </c>
      <c r="AP14" s="22" t="str">
        <f>IF(Activos!$V14="OK",Activos!$O14*MAX(0,MIN(EDATE(AP$5,1),Activos!$N14,IF(ISNUMBER(Activos!$L14),Activos!$L14,Activos!$N14))-MAX(AP$5,Activos!$J14)),"")</f>
        <v/>
      </c>
      <c r="AQ14" s="22" t="str">
        <f>IF(Activos!$V14="OK",Activos!$O14*MAX(0,MIN(EDATE(AQ$5,1),Activos!$N14,IF(ISNUMBER(Activos!$L14),Activos!$L14,Activos!$N14))-MAX(AQ$5,Activos!$J14)),"")</f>
        <v/>
      </c>
      <c r="AR14" s="22" t="str">
        <f>IF(Activos!$V14="OK",Activos!$O14*MAX(0,MIN(EDATE(AR$5,1),Activos!$N14,IF(ISNUMBER(Activos!$L14),Activos!$L14,Activos!$N14))-MAX(AR$5,Activos!$J14)),"")</f>
        <v/>
      </c>
      <c r="AS14" s="22" t="str">
        <f>IF(Activos!$V14="OK",Activos!$O14*MAX(0,MIN(EDATE(AS$5,1),Activos!$N14,IF(ISNUMBER(Activos!$L14),Activos!$L14,Activos!$N14))-MAX(AS$5,Activos!$J14)),"")</f>
        <v/>
      </c>
      <c r="AT14" s="22" t="str">
        <f>IF(Activos!$V14="OK",Activos!$O14*MAX(0,MIN(EDATE(AT$5,1),Activos!$N14,IF(ISNUMBER(Activos!$L14),Activos!$L14,Activos!$N14))-MAX(AT$5,Activos!$J14)),"")</f>
        <v/>
      </c>
      <c r="AU14" s="22" t="str">
        <f>IF(Activos!$V14="OK",Activos!$O14*MAX(0,MIN(EDATE(AU$5,1),Activos!$N14,IF(ISNUMBER(Activos!$L14),Activos!$L14,Activos!$N14))-MAX(AU$5,Activos!$J14)),"")</f>
        <v/>
      </c>
      <c r="AV14" s="22" t="str">
        <f>IF(Activos!$V14="OK",Activos!$O14*MAX(0,MIN(EDATE(AV$5,1),Activos!$N14,IF(ISNUMBER(Activos!$L14),Activos!$L14,Activos!$N14))-MAX(AV$5,Activos!$J14)),"")</f>
        <v/>
      </c>
      <c r="AW14" s="22" t="str">
        <f>IF(Activos!$V14="OK",Activos!$O14*MAX(0,MIN(EDATE(AW$5,1),Activos!$N14,IF(ISNUMBER(Activos!$L14),Activos!$L14,Activos!$N14))-MAX(AW$5,Activos!$J14)),"")</f>
        <v/>
      </c>
      <c r="AX14" s="22" t="str">
        <f>IF(Activos!$V14="OK",Activos!$O14*MAX(0,MIN(EDATE(AX$5,1),Activos!$N14,IF(ISNUMBER(Activos!$L14),Activos!$L14,Activos!$N14))-MAX(AX$5,Activos!$J14)),"")</f>
        <v/>
      </c>
      <c r="AY14" s="22" t="str">
        <f>IF(Activos!$V14="OK",Activos!$O14*MAX(0,MIN(EDATE(AY$5,1),Activos!$N14,IF(ISNUMBER(Activos!$L14),Activos!$L14,Activos!$N14))-MAX(AY$5,Activos!$J14)),"")</f>
        <v/>
      </c>
      <c r="AZ14" s="22" t="str">
        <f>IF(Activos!$V14="OK",Activos!$O14*MAX(0,MIN(EDATE(AZ$5,1),Activos!$N14,IF(ISNUMBER(Activos!$L14),Activos!$L14,Activos!$N14))-MAX(AZ$5,Activos!$J14)),"")</f>
        <v/>
      </c>
      <c r="BA14" s="22" t="str">
        <f>IF(Activos!$V14="OK",Activos!$O14*MAX(0,MIN(EDATE(BA$5,1),Activos!$N14,IF(ISNUMBER(Activos!$L14),Activos!$L14,Activos!$N14))-MAX(BA$5,Activos!$J14)),"")</f>
        <v/>
      </c>
      <c r="BB14" s="22" t="str">
        <f>IF(Activos!$V14="OK",Activos!$O14*MAX(0,MIN(EDATE(BB$5,1),Activos!$N14,IF(ISNUMBER(Activos!$L14),Activos!$L14,Activos!$N14))-MAX(BB$5,Activos!$J14)),"")</f>
        <v/>
      </c>
      <c r="BC14" s="22" t="str">
        <f>IF(Activos!$V14="OK",Activos!$O14*MAX(0,MIN(EDATE(BC$5,1),Activos!$N14,IF(ISNUMBER(Activos!$L14),Activos!$L14,Activos!$N14))-MAX(BC$5,Activos!$J14)),"")</f>
        <v/>
      </c>
      <c r="BD14" s="22" t="str">
        <f>IF(Activos!$V14="OK",Activos!$O14*MAX(0,MIN(EDATE(BD$5,1),Activos!$N14,IF(ISNUMBER(Activos!$L14),Activos!$L14,Activos!$N14))-MAX(BD$5,Activos!$J14)),"")</f>
        <v/>
      </c>
      <c r="BE14" s="22" t="str">
        <f>IF(Activos!$V14="OK",Activos!$O14*MAX(0,MIN(EDATE(BE$5,1),Activos!$N14,IF(ISNUMBER(Activos!$L14),Activos!$L14,Activos!$N14))-MAX(BE$5,Activos!$J14)),"")</f>
        <v/>
      </c>
      <c r="BF14" s="22" t="str">
        <f>IF(Activos!$V14="OK",Activos!$O14*MAX(0,MIN(EDATE(BF$5,1),Activos!$N14,IF(ISNUMBER(Activos!$L14),Activos!$L14,Activos!$N14))-MAX(BF$5,Activos!$J14)),"")</f>
        <v/>
      </c>
      <c r="BG14" s="22" t="str">
        <f>IF(Activos!$V14="OK",Activos!$O14*MAX(0,MIN(EDATE(BG$5,1),Activos!$N14,IF(ISNUMBER(Activos!$L14),Activos!$L14,Activos!$N14))-MAX(BG$5,Activos!$J14)),"")</f>
        <v/>
      </c>
      <c r="BH14" s="22" t="str">
        <f>IF(Activos!$V14="OK",Activos!$O14*MAX(0,MIN(EDATE(BH$5,1),Activos!$N14,IF(ISNUMBER(Activos!$L14),Activos!$L14,Activos!$N14))-MAX(BH$5,Activos!$J14)),"")</f>
        <v/>
      </c>
      <c r="BI14" s="22" t="str">
        <f>IF(Activos!$V14="OK",Activos!$O14*MAX(0,MIN(EDATE(BI$5,1),Activos!$N14,IF(ISNUMBER(Activos!$L14),Activos!$L14,Activos!$N14))-MAX(BI$5,Activos!$J14)),"")</f>
        <v/>
      </c>
      <c r="BJ14" s="22" t="str">
        <f>IF(Activos!$V14="OK",Activos!$O14*MAX(0,MIN(EDATE(BJ$5,1),Activos!$N14,IF(ISNUMBER(Activos!$L14),Activos!$L14,Activos!$N14))-MAX(BJ$5,Activos!$J14)),"")</f>
        <v/>
      </c>
      <c r="BK14" s="22" t="str">
        <f>IF(Activos!$V14="OK",Activos!$O14*MAX(0,MIN(EDATE(BK$5,1),Activos!$N14,IF(ISNUMBER(Activos!$L14),Activos!$L14,Activos!$N14))-MAX(BK$5,Activos!$J14)),"")</f>
        <v/>
      </c>
      <c r="BL14" s="31" t="str">
        <f>IF(Activos!$V14="OK",Activos!$O14*MAX(0,MIN(EDATE(BL$5,1),Activos!$N14,IF(ISNUMBER(Activos!$L14),Activos!$L14,Activos!$N14))-MAX(BL$5,Activos!$J14)),"")</f>
        <v/>
      </c>
    </row>
    <row r="15" ht="27.0" customHeight="1">
      <c r="A15" s="1"/>
      <c r="B15" s="1"/>
      <c r="C15" s="1" t="str">
        <f>IF(Activos!C15="","",Activos!C15)</f>
        <v/>
      </c>
      <c r="D15" s="1" t="str">
        <f>IF(C15="","",Activos!D15)</f>
        <v/>
      </c>
      <c r="E15" s="22" t="str">
        <f>IF(Activos!$V15="OK",Activos!$O15*MAX(0,MIN(EDATE(E$5,1),Activos!$N15,IF(ISNUMBER(Activos!$L15),Activos!$L15,Activos!$N15))-MAX(E$5,Activos!$J15)),"")</f>
        <v/>
      </c>
      <c r="F15" s="22" t="str">
        <f>IF(Activos!$V15="OK",Activos!$O15*MAX(0,MIN(EDATE(F$5,1),Activos!$N15,IF(ISNUMBER(Activos!$L15),Activos!$L15,Activos!$N15))-MAX(F$5,Activos!$J15)),"")</f>
        <v/>
      </c>
      <c r="G15" s="22" t="str">
        <f>IF(Activos!$V15="OK",Activos!$O15*MAX(0,MIN(EDATE(G$5,1),Activos!$N15,IF(ISNUMBER(Activos!$L15),Activos!$L15,Activos!$N15))-MAX(G$5,Activos!$J15)),"")</f>
        <v/>
      </c>
      <c r="H15" s="22" t="str">
        <f>IF(Activos!$V15="OK",Activos!$O15*MAX(0,MIN(EDATE(H$5,1),Activos!$N15,IF(ISNUMBER(Activos!$L15),Activos!$L15,Activos!$N15))-MAX(H$5,Activos!$J15)),"")</f>
        <v/>
      </c>
      <c r="I15" s="22" t="str">
        <f>IF(Activos!$V15="OK",Activos!$O15*MAX(0,MIN(EDATE(I$5,1),Activos!$N15,IF(ISNUMBER(Activos!$L15),Activos!$L15,Activos!$N15))-MAX(I$5,Activos!$J15)),"")</f>
        <v/>
      </c>
      <c r="J15" s="22" t="str">
        <f>IF(Activos!$V15="OK",Activos!$O15*MAX(0,MIN(EDATE(J$5,1),Activos!$N15,IF(ISNUMBER(Activos!$L15),Activos!$L15,Activos!$N15))-MAX(J$5,Activos!$J15)),"")</f>
        <v/>
      </c>
      <c r="K15" s="22" t="str">
        <f>IF(Activos!$V15="OK",Activos!$O15*MAX(0,MIN(EDATE(K$5,1),Activos!$N15,IF(ISNUMBER(Activos!$L15),Activos!$L15,Activos!$N15))-MAX(K$5,Activos!$J15)),"")</f>
        <v/>
      </c>
      <c r="L15" s="22" t="str">
        <f>IF(Activos!$V15="OK",Activos!$O15*MAX(0,MIN(EDATE(L$5,1),Activos!$N15,IF(ISNUMBER(Activos!$L15),Activos!$L15,Activos!$N15))-MAX(L$5,Activos!$J15)),"")</f>
        <v/>
      </c>
      <c r="M15" s="22" t="str">
        <f>IF(Activos!$V15="OK",Activos!$O15*MAX(0,MIN(EDATE(M$5,1),Activos!$N15,IF(ISNUMBER(Activos!$L15),Activos!$L15,Activos!$N15))-MAX(M$5,Activos!$J15)),"")</f>
        <v/>
      </c>
      <c r="N15" s="22" t="str">
        <f>IF(Activos!$V15="OK",Activos!$O15*MAX(0,MIN(EDATE(N$5,1),Activos!$N15,IF(ISNUMBER(Activos!$L15),Activos!$L15,Activos!$N15))-MAX(N$5,Activos!$J15)),"")</f>
        <v/>
      </c>
      <c r="O15" s="22" t="str">
        <f>IF(Activos!$V15="OK",Activos!$O15*MAX(0,MIN(EDATE(O$5,1),Activos!$N15,IF(ISNUMBER(Activos!$L15),Activos!$L15,Activos!$N15))-MAX(O$5,Activos!$J15)),"")</f>
        <v/>
      </c>
      <c r="P15" s="22" t="str">
        <f>IF(Activos!$V15="OK",Activos!$O15*MAX(0,MIN(EDATE(P$5,1),Activos!$N15,IF(ISNUMBER(Activos!$L15),Activos!$L15,Activos!$N15))-MAX(P$5,Activos!$J15)),"")</f>
        <v/>
      </c>
      <c r="Q15" s="22" t="str">
        <f>IF(Activos!$V15="OK",Activos!$O15*MAX(0,MIN(EDATE(Q$5,1),Activos!$N15,IF(ISNUMBER(Activos!$L15),Activos!$L15,Activos!$N15))-MAX(Q$5,Activos!$J15)),"")</f>
        <v/>
      </c>
      <c r="R15" s="22" t="str">
        <f>IF(Activos!$V15="OK",Activos!$O15*MAX(0,MIN(EDATE(R$5,1),Activos!$N15,IF(ISNUMBER(Activos!$L15),Activos!$L15,Activos!$N15))-MAX(R$5,Activos!$J15)),"")</f>
        <v/>
      </c>
      <c r="S15" s="22" t="str">
        <f>IF(Activos!$V15="OK",Activos!$O15*MAX(0,MIN(EDATE(S$5,1),Activos!$N15,IF(ISNUMBER(Activos!$L15),Activos!$L15,Activos!$N15))-MAX(S$5,Activos!$J15)),"")</f>
        <v/>
      </c>
      <c r="T15" s="22" t="str">
        <f>IF(Activos!$V15="OK",Activos!$O15*MAX(0,MIN(EDATE(T$5,1),Activos!$N15,IF(ISNUMBER(Activos!$L15),Activos!$L15,Activos!$N15))-MAX(T$5,Activos!$J15)),"")</f>
        <v/>
      </c>
      <c r="U15" s="22" t="str">
        <f>IF(Activos!$V15="OK",Activos!$O15*MAX(0,MIN(EDATE(U$5,1),Activos!$N15,IF(ISNUMBER(Activos!$L15),Activos!$L15,Activos!$N15))-MAX(U$5,Activos!$J15)),"")</f>
        <v/>
      </c>
      <c r="V15" s="22" t="str">
        <f>IF(Activos!$V15="OK",Activos!$O15*MAX(0,MIN(EDATE(V$5,1),Activos!$N15,IF(ISNUMBER(Activos!$L15),Activos!$L15,Activos!$N15))-MAX(V$5,Activos!$J15)),"")</f>
        <v/>
      </c>
      <c r="W15" s="22" t="str">
        <f>IF(Activos!$V15="OK",Activos!$O15*MAX(0,MIN(EDATE(W$5,1),Activos!$N15,IF(ISNUMBER(Activos!$L15),Activos!$L15,Activos!$N15))-MAX(W$5,Activos!$J15)),"")</f>
        <v/>
      </c>
      <c r="X15" s="22" t="str">
        <f>IF(Activos!$V15="OK",Activos!$O15*MAX(0,MIN(EDATE(X$5,1),Activos!$N15,IF(ISNUMBER(Activos!$L15),Activos!$L15,Activos!$N15))-MAX(X$5,Activos!$J15)),"")</f>
        <v/>
      </c>
      <c r="Y15" s="22" t="str">
        <f>IF(Activos!$V15="OK",Activos!$O15*MAX(0,MIN(EDATE(Y$5,1),Activos!$N15,IF(ISNUMBER(Activos!$L15),Activos!$L15,Activos!$N15))-MAX(Y$5,Activos!$J15)),"")</f>
        <v/>
      </c>
      <c r="Z15" s="22" t="str">
        <f>IF(Activos!$V15="OK",Activos!$O15*MAX(0,MIN(EDATE(Z$5,1),Activos!$N15,IF(ISNUMBER(Activos!$L15),Activos!$L15,Activos!$N15))-MAX(Z$5,Activos!$J15)),"")</f>
        <v/>
      </c>
      <c r="AA15" s="22" t="str">
        <f>IF(Activos!$V15="OK",Activos!$O15*MAX(0,MIN(EDATE(AA$5,1),Activos!$N15,IF(ISNUMBER(Activos!$L15),Activos!$L15,Activos!$N15))-MAX(AA$5,Activos!$J15)),"")</f>
        <v/>
      </c>
      <c r="AB15" s="22" t="str">
        <f>IF(Activos!$V15="OK",Activos!$O15*MAX(0,MIN(EDATE(AB$5,1),Activos!$N15,IF(ISNUMBER(Activos!$L15),Activos!$L15,Activos!$N15))-MAX(AB$5,Activos!$J15)),"")</f>
        <v/>
      </c>
      <c r="AC15" s="22" t="str">
        <f>IF(Activos!$V15="OK",Activos!$O15*MAX(0,MIN(EDATE(AC$5,1),Activos!$N15,IF(ISNUMBER(Activos!$L15),Activos!$L15,Activos!$N15))-MAX(AC$5,Activos!$J15)),"")</f>
        <v/>
      </c>
      <c r="AD15" s="22" t="str">
        <f>IF(Activos!$V15="OK",Activos!$O15*MAX(0,MIN(EDATE(AD$5,1),Activos!$N15,IF(ISNUMBER(Activos!$L15),Activos!$L15,Activos!$N15))-MAX(AD$5,Activos!$J15)),"")</f>
        <v/>
      </c>
      <c r="AE15" s="22" t="str">
        <f>IF(Activos!$V15="OK",Activos!$O15*MAX(0,MIN(EDATE(AE$5,1),Activos!$N15,IF(ISNUMBER(Activos!$L15),Activos!$L15,Activos!$N15))-MAX(AE$5,Activos!$J15)),"")</f>
        <v/>
      </c>
      <c r="AF15" s="22" t="str">
        <f>IF(Activos!$V15="OK",Activos!$O15*MAX(0,MIN(EDATE(AF$5,1),Activos!$N15,IF(ISNUMBER(Activos!$L15),Activos!$L15,Activos!$N15))-MAX(AF$5,Activos!$J15)),"")</f>
        <v/>
      </c>
      <c r="AG15" s="22" t="str">
        <f>IF(Activos!$V15="OK",Activos!$O15*MAX(0,MIN(EDATE(AG$5,1),Activos!$N15,IF(ISNUMBER(Activos!$L15),Activos!$L15,Activos!$N15))-MAX(AG$5,Activos!$J15)),"")</f>
        <v/>
      </c>
      <c r="AH15" s="22" t="str">
        <f>IF(Activos!$V15="OK",Activos!$O15*MAX(0,MIN(EDATE(AH$5,1),Activos!$N15,IF(ISNUMBER(Activos!$L15),Activos!$L15,Activos!$N15))-MAX(AH$5,Activos!$J15)),"")</f>
        <v/>
      </c>
      <c r="AI15" s="22" t="str">
        <f>IF(Activos!$V15="OK",Activos!$O15*MAX(0,MIN(EDATE(AI$5,1),Activos!$N15,IF(ISNUMBER(Activos!$L15),Activos!$L15,Activos!$N15))-MAX(AI$5,Activos!$J15)),"")</f>
        <v/>
      </c>
      <c r="AJ15" s="22" t="str">
        <f>IF(Activos!$V15="OK",Activos!$O15*MAX(0,MIN(EDATE(AJ$5,1),Activos!$N15,IF(ISNUMBER(Activos!$L15),Activos!$L15,Activos!$N15))-MAX(AJ$5,Activos!$J15)),"")</f>
        <v/>
      </c>
      <c r="AK15" s="22" t="str">
        <f>IF(Activos!$V15="OK",Activos!$O15*MAX(0,MIN(EDATE(AK$5,1),Activos!$N15,IF(ISNUMBER(Activos!$L15),Activos!$L15,Activos!$N15))-MAX(AK$5,Activos!$J15)),"")</f>
        <v/>
      </c>
      <c r="AL15" s="22" t="str">
        <f>IF(Activos!$V15="OK",Activos!$O15*MAX(0,MIN(EDATE(AL$5,1),Activos!$N15,IF(ISNUMBER(Activos!$L15),Activos!$L15,Activos!$N15))-MAX(AL$5,Activos!$J15)),"")</f>
        <v/>
      </c>
      <c r="AM15" s="22" t="str">
        <f>IF(Activos!$V15="OK",Activos!$O15*MAX(0,MIN(EDATE(AM$5,1),Activos!$N15,IF(ISNUMBER(Activos!$L15),Activos!$L15,Activos!$N15))-MAX(AM$5,Activos!$J15)),"")</f>
        <v/>
      </c>
      <c r="AN15" s="22" t="str">
        <f>IF(Activos!$V15="OK",Activos!$O15*MAX(0,MIN(EDATE(AN$5,1),Activos!$N15,IF(ISNUMBER(Activos!$L15),Activos!$L15,Activos!$N15))-MAX(AN$5,Activos!$J15)),"")</f>
        <v/>
      </c>
      <c r="AO15" s="22" t="str">
        <f>IF(Activos!$V15="OK",Activos!$O15*MAX(0,MIN(EDATE(AO$5,1),Activos!$N15,IF(ISNUMBER(Activos!$L15),Activos!$L15,Activos!$N15))-MAX(AO$5,Activos!$J15)),"")</f>
        <v/>
      </c>
      <c r="AP15" s="22" t="str">
        <f>IF(Activos!$V15="OK",Activos!$O15*MAX(0,MIN(EDATE(AP$5,1),Activos!$N15,IF(ISNUMBER(Activos!$L15),Activos!$L15,Activos!$N15))-MAX(AP$5,Activos!$J15)),"")</f>
        <v/>
      </c>
      <c r="AQ15" s="22" t="str">
        <f>IF(Activos!$V15="OK",Activos!$O15*MAX(0,MIN(EDATE(AQ$5,1),Activos!$N15,IF(ISNUMBER(Activos!$L15),Activos!$L15,Activos!$N15))-MAX(AQ$5,Activos!$J15)),"")</f>
        <v/>
      </c>
      <c r="AR15" s="22" t="str">
        <f>IF(Activos!$V15="OK",Activos!$O15*MAX(0,MIN(EDATE(AR$5,1),Activos!$N15,IF(ISNUMBER(Activos!$L15),Activos!$L15,Activos!$N15))-MAX(AR$5,Activos!$J15)),"")</f>
        <v/>
      </c>
      <c r="AS15" s="22" t="str">
        <f>IF(Activos!$V15="OK",Activos!$O15*MAX(0,MIN(EDATE(AS$5,1),Activos!$N15,IF(ISNUMBER(Activos!$L15),Activos!$L15,Activos!$N15))-MAX(AS$5,Activos!$J15)),"")</f>
        <v/>
      </c>
      <c r="AT15" s="22" t="str">
        <f>IF(Activos!$V15="OK",Activos!$O15*MAX(0,MIN(EDATE(AT$5,1),Activos!$N15,IF(ISNUMBER(Activos!$L15),Activos!$L15,Activos!$N15))-MAX(AT$5,Activos!$J15)),"")</f>
        <v/>
      </c>
      <c r="AU15" s="22" t="str">
        <f>IF(Activos!$V15="OK",Activos!$O15*MAX(0,MIN(EDATE(AU$5,1),Activos!$N15,IF(ISNUMBER(Activos!$L15),Activos!$L15,Activos!$N15))-MAX(AU$5,Activos!$J15)),"")</f>
        <v/>
      </c>
      <c r="AV15" s="22" t="str">
        <f>IF(Activos!$V15="OK",Activos!$O15*MAX(0,MIN(EDATE(AV$5,1),Activos!$N15,IF(ISNUMBER(Activos!$L15),Activos!$L15,Activos!$N15))-MAX(AV$5,Activos!$J15)),"")</f>
        <v/>
      </c>
      <c r="AW15" s="22" t="str">
        <f>IF(Activos!$V15="OK",Activos!$O15*MAX(0,MIN(EDATE(AW$5,1),Activos!$N15,IF(ISNUMBER(Activos!$L15),Activos!$L15,Activos!$N15))-MAX(AW$5,Activos!$J15)),"")</f>
        <v/>
      </c>
      <c r="AX15" s="22" t="str">
        <f>IF(Activos!$V15="OK",Activos!$O15*MAX(0,MIN(EDATE(AX$5,1),Activos!$N15,IF(ISNUMBER(Activos!$L15),Activos!$L15,Activos!$N15))-MAX(AX$5,Activos!$J15)),"")</f>
        <v/>
      </c>
      <c r="AY15" s="22" t="str">
        <f>IF(Activos!$V15="OK",Activos!$O15*MAX(0,MIN(EDATE(AY$5,1),Activos!$N15,IF(ISNUMBER(Activos!$L15),Activos!$L15,Activos!$N15))-MAX(AY$5,Activos!$J15)),"")</f>
        <v/>
      </c>
      <c r="AZ15" s="22" t="str">
        <f>IF(Activos!$V15="OK",Activos!$O15*MAX(0,MIN(EDATE(AZ$5,1),Activos!$N15,IF(ISNUMBER(Activos!$L15),Activos!$L15,Activos!$N15))-MAX(AZ$5,Activos!$J15)),"")</f>
        <v/>
      </c>
      <c r="BA15" s="22" t="str">
        <f>IF(Activos!$V15="OK",Activos!$O15*MAX(0,MIN(EDATE(BA$5,1),Activos!$N15,IF(ISNUMBER(Activos!$L15),Activos!$L15,Activos!$N15))-MAX(BA$5,Activos!$J15)),"")</f>
        <v/>
      </c>
      <c r="BB15" s="22" t="str">
        <f>IF(Activos!$V15="OK",Activos!$O15*MAX(0,MIN(EDATE(BB$5,1),Activos!$N15,IF(ISNUMBER(Activos!$L15),Activos!$L15,Activos!$N15))-MAX(BB$5,Activos!$J15)),"")</f>
        <v/>
      </c>
      <c r="BC15" s="22" t="str">
        <f>IF(Activos!$V15="OK",Activos!$O15*MAX(0,MIN(EDATE(BC$5,1),Activos!$N15,IF(ISNUMBER(Activos!$L15),Activos!$L15,Activos!$N15))-MAX(BC$5,Activos!$J15)),"")</f>
        <v/>
      </c>
      <c r="BD15" s="22" t="str">
        <f>IF(Activos!$V15="OK",Activos!$O15*MAX(0,MIN(EDATE(BD$5,1),Activos!$N15,IF(ISNUMBER(Activos!$L15),Activos!$L15,Activos!$N15))-MAX(BD$5,Activos!$J15)),"")</f>
        <v/>
      </c>
      <c r="BE15" s="22" t="str">
        <f>IF(Activos!$V15="OK",Activos!$O15*MAX(0,MIN(EDATE(BE$5,1),Activos!$N15,IF(ISNUMBER(Activos!$L15),Activos!$L15,Activos!$N15))-MAX(BE$5,Activos!$J15)),"")</f>
        <v/>
      </c>
      <c r="BF15" s="22" t="str">
        <f>IF(Activos!$V15="OK",Activos!$O15*MAX(0,MIN(EDATE(BF$5,1),Activos!$N15,IF(ISNUMBER(Activos!$L15),Activos!$L15,Activos!$N15))-MAX(BF$5,Activos!$J15)),"")</f>
        <v/>
      </c>
      <c r="BG15" s="22" t="str">
        <f>IF(Activos!$V15="OK",Activos!$O15*MAX(0,MIN(EDATE(BG$5,1),Activos!$N15,IF(ISNUMBER(Activos!$L15),Activos!$L15,Activos!$N15))-MAX(BG$5,Activos!$J15)),"")</f>
        <v/>
      </c>
      <c r="BH15" s="22" t="str">
        <f>IF(Activos!$V15="OK",Activos!$O15*MAX(0,MIN(EDATE(BH$5,1),Activos!$N15,IF(ISNUMBER(Activos!$L15),Activos!$L15,Activos!$N15))-MAX(BH$5,Activos!$J15)),"")</f>
        <v/>
      </c>
      <c r="BI15" s="22" t="str">
        <f>IF(Activos!$V15="OK",Activos!$O15*MAX(0,MIN(EDATE(BI$5,1),Activos!$N15,IF(ISNUMBER(Activos!$L15),Activos!$L15,Activos!$N15))-MAX(BI$5,Activos!$J15)),"")</f>
        <v/>
      </c>
      <c r="BJ15" s="22" t="str">
        <f>IF(Activos!$V15="OK",Activos!$O15*MAX(0,MIN(EDATE(BJ$5,1),Activos!$N15,IF(ISNUMBER(Activos!$L15),Activos!$L15,Activos!$N15))-MAX(BJ$5,Activos!$J15)),"")</f>
        <v/>
      </c>
      <c r="BK15" s="22" t="str">
        <f>IF(Activos!$V15="OK",Activos!$O15*MAX(0,MIN(EDATE(BK$5,1),Activos!$N15,IF(ISNUMBER(Activos!$L15),Activos!$L15,Activos!$N15))-MAX(BK$5,Activos!$J15)),"")</f>
        <v/>
      </c>
      <c r="BL15" s="31" t="str">
        <f>IF(Activos!$V15="OK",Activos!$O15*MAX(0,MIN(EDATE(BL$5,1),Activos!$N15,IF(ISNUMBER(Activos!$L15),Activos!$L15,Activos!$N15))-MAX(BL$5,Activos!$J15)),"")</f>
        <v/>
      </c>
    </row>
    <row r="16" ht="27.0" customHeight="1">
      <c r="A16" s="1"/>
      <c r="B16" s="1"/>
      <c r="C16" s="1" t="str">
        <f>IF(Activos!C16="","",Activos!C16)</f>
        <v/>
      </c>
      <c r="D16" s="1" t="str">
        <f>IF(C16="","",Activos!D16)</f>
        <v/>
      </c>
      <c r="E16" s="22" t="str">
        <f>IF(Activos!$V16="OK",Activos!$O16*MAX(0,MIN(EDATE(E$5,1),Activos!$N16,IF(ISNUMBER(Activos!$L16),Activos!$L16,Activos!$N16))-MAX(E$5,Activos!$J16)),"")</f>
        <v/>
      </c>
      <c r="F16" s="22" t="str">
        <f>IF(Activos!$V16="OK",Activos!$O16*MAX(0,MIN(EDATE(F$5,1),Activos!$N16,IF(ISNUMBER(Activos!$L16),Activos!$L16,Activos!$N16))-MAX(F$5,Activos!$J16)),"")</f>
        <v/>
      </c>
      <c r="G16" s="22" t="str">
        <f>IF(Activos!$V16="OK",Activos!$O16*MAX(0,MIN(EDATE(G$5,1),Activos!$N16,IF(ISNUMBER(Activos!$L16),Activos!$L16,Activos!$N16))-MAX(G$5,Activos!$J16)),"")</f>
        <v/>
      </c>
      <c r="H16" s="22" t="str">
        <f>IF(Activos!$V16="OK",Activos!$O16*MAX(0,MIN(EDATE(H$5,1),Activos!$N16,IF(ISNUMBER(Activos!$L16),Activos!$L16,Activos!$N16))-MAX(H$5,Activos!$J16)),"")</f>
        <v/>
      </c>
      <c r="I16" s="22" t="str">
        <f>IF(Activos!$V16="OK",Activos!$O16*MAX(0,MIN(EDATE(I$5,1),Activos!$N16,IF(ISNUMBER(Activos!$L16),Activos!$L16,Activos!$N16))-MAX(I$5,Activos!$J16)),"")</f>
        <v/>
      </c>
      <c r="J16" s="22" t="str">
        <f>IF(Activos!$V16="OK",Activos!$O16*MAX(0,MIN(EDATE(J$5,1),Activos!$N16,IF(ISNUMBER(Activos!$L16),Activos!$L16,Activos!$N16))-MAX(J$5,Activos!$J16)),"")</f>
        <v/>
      </c>
      <c r="K16" s="22" t="str">
        <f>IF(Activos!$V16="OK",Activos!$O16*MAX(0,MIN(EDATE(K$5,1),Activos!$N16,IF(ISNUMBER(Activos!$L16),Activos!$L16,Activos!$N16))-MAX(K$5,Activos!$J16)),"")</f>
        <v/>
      </c>
      <c r="L16" s="22" t="str">
        <f>IF(Activos!$V16="OK",Activos!$O16*MAX(0,MIN(EDATE(L$5,1),Activos!$N16,IF(ISNUMBER(Activos!$L16),Activos!$L16,Activos!$N16))-MAX(L$5,Activos!$J16)),"")</f>
        <v/>
      </c>
      <c r="M16" s="22" t="str">
        <f>IF(Activos!$V16="OK",Activos!$O16*MAX(0,MIN(EDATE(M$5,1),Activos!$N16,IF(ISNUMBER(Activos!$L16),Activos!$L16,Activos!$N16))-MAX(M$5,Activos!$J16)),"")</f>
        <v/>
      </c>
      <c r="N16" s="22" t="str">
        <f>IF(Activos!$V16="OK",Activos!$O16*MAX(0,MIN(EDATE(N$5,1),Activos!$N16,IF(ISNUMBER(Activos!$L16),Activos!$L16,Activos!$N16))-MAX(N$5,Activos!$J16)),"")</f>
        <v/>
      </c>
      <c r="O16" s="22" t="str">
        <f>IF(Activos!$V16="OK",Activos!$O16*MAX(0,MIN(EDATE(O$5,1),Activos!$N16,IF(ISNUMBER(Activos!$L16),Activos!$L16,Activos!$N16))-MAX(O$5,Activos!$J16)),"")</f>
        <v/>
      </c>
      <c r="P16" s="22" t="str">
        <f>IF(Activos!$V16="OK",Activos!$O16*MAX(0,MIN(EDATE(P$5,1),Activos!$N16,IF(ISNUMBER(Activos!$L16),Activos!$L16,Activos!$N16))-MAX(P$5,Activos!$J16)),"")</f>
        <v/>
      </c>
      <c r="Q16" s="22" t="str">
        <f>IF(Activos!$V16="OK",Activos!$O16*MAX(0,MIN(EDATE(Q$5,1),Activos!$N16,IF(ISNUMBER(Activos!$L16),Activos!$L16,Activos!$N16))-MAX(Q$5,Activos!$J16)),"")</f>
        <v/>
      </c>
      <c r="R16" s="22" t="str">
        <f>IF(Activos!$V16="OK",Activos!$O16*MAX(0,MIN(EDATE(R$5,1),Activos!$N16,IF(ISNUMBER(Activos!$L16),Activos!$L16,Activos!$N16))-MAX(R$5,Activos!$J16)),"")</f>
        <v/>
      </c>
      <c r="S16" s="22" t="str">
        <f>IF(Activos!$V16="OK",Activos!$O16*MAX(0,MIN(EDATE(S$5,1),Activos!$N16,IF(ISNUMBER(Activos!$L16),Activos!$L16,Activos!$N16))-MAX(S$5,Activos!$J16)),"")</f>
        <v/>
      </c>
      <c r="T16" s="22" t="str">
        <f>IF(Activos!$V16="OK",Activos!$O16*MAX(0,MIN(EDATE(T$5,1),Activos!$N16,IF(ISNUMBER(Activos!$L16),Activos!$L16,Activos!$N16))-MAX(T$5,Activos!$J16)),"")</f>
        <v/>
      </c>
      <c r="U16" s="22" t="str">
        <f>IF(Activos!$V16="OK",Activos!$O16*MAX(0,MIN(EDATE(U$5,1),Activos!$N16,IF(ISNUMBER(Activos!$L16),Activos!$L16,Activos!$N16))-MAX(U$5,Activos!$J16)),"")</f>
        <v/>
      </c>
      <c r="V16" s="22" t="str">
        <f>IF(Activos!$V16="OK",Activos!$O16*MAX(0,MIN(EDATE(V$5,1),Activos!$N16,IF(ISNUMBER(Activos!$L16),Activos!$L16,Activos!$N16))-MAX(V$5,Activos!$J16)),"")</f>
        <v/>
      </c>
      <c r="W16" s="22" t="str">
        <f>IF(Activos!$V16="OK",Activos!$O16*MAX(0,MIN(EDATE(W$5,1),Activos!$N16,IF(ISNUMBER(Activos!$L16),Activos!$L16,Activos!$N16))-MAX(W$5,Activos!$J16)),"")</f>
        <v/>
      </c>
      <c r="X16" s="22" t="str">
        <f>IF(Activos!$V16="OK",Activos!$O16*MAX(0,MIN(EDATE(X$5,1),Activos!$N16,IF(ISNUMBER(Activos!$L16),Activos!$L16,Activos!$N16))-MAX(X$5,Activos!$J16)),"")</f>
        <v/>
      </c>
      <c r="Y16" s="22" t="str">
        <f>IF(Activos!$V16="OK",Activos!$O16*MAX(0,MIN(EDATE(Y$5,1),Activos!$N16,IF(ISNUMBER(Activos!$L16),Activos!$L16,Activos!$N16))-MAX(Y$5,Activos!$J16)),"")</f>
        <v/>
      </c>
      <c r="Z16" s="22" t="str">
        <f>IF(Activos!$V16="OK",Activos!$O16*MAX(0,MIN(EDATE(Z$5,1),Activos!$N16,IF(ISNUMBER(Activos!$L16),Activos!$L16,Activos!$N16))-MAX(Z$5,Activos!$J16)),"")</f>
        <v/>
      </c>
      <c r="AA16" s="22" t="str">
        <f>IF(Activos!$V16="OK",Activos!$O16*MAX(0,MIN(EDATE(AA$5,1),Activos!$N16,IF(ISNUMBER(Activos!$L16),Activos!$L16,Activos!$N16))-MAX(AA$5,Activos!$J16)),"")</f>
        <v/>
      </c>
      <c r="AB16" s="22" t="str">
        <f>IF(Activos!$V16="OK",Activos!$O16*MAX(0,MIN(EDATE(AB$5,1),Activos!$N16,IF(ISNUMBER(Activos!$L16),Activos!$L16,Activos!$N16))-MAX(AB$5,Activos!$J16)),"")</f>
        <v/>
      </c>
      <c r="AC16" s="22" t="str">
        <f>IF(Activos!$V16="OK",Activos!$O16*MAX(0,MIN(EDATE(AC$5,1),Activos!$N16,IF(ISNUMBER(Activos!$L16),Activos!$L16,Activos!$N16))-MAX(AC$5,Activos!$J16)),"")</f>
        <v/>
      </c>
      <c r="AD16" s="22" t="str">
        <f>IF(Activos!$V16="OK",Activos!$O16*MAX(0,MIN(EDATE(AD$5,1),Activos!$N16,IF(ISNUMBER(Activos!$L16),Activos!$L16,Activos!$N16))-MAX(AD$5,Activos!$J16)),"")</f>
        <v/>
      </c>
      <c r="AE16" s="22" t="str">
        <f>IF(Activos!$V16="OK",Activos!$O16*MAX(0,MIN(EDATE(AE$5,1),Activos!$N16,IF(ISNUMBER(Activos!$L16),Activos!$L16,Activos!$N16))-MAX(AE$5,Activos!$J16)),"")</f>
        <v/>
      </c>
      <c r="AF16" s="22" t="str">
        <f>IF(Activos!$V16="OK",Activos!$O16*MAX(0,MIN(EDATE(AF$5,1),Activos!$N16,IF(ISNUMBER(Activos!$L16),Activos!$L16,Activos!$N16))-MAX(AF$5,Activos!$J16)),"")</f>
        <v/>
      </c>
      <c r="AG16" s="22" t="str">
        <f>IF(Activos!$V16="OK",Activos!$O16*MAX(0,MIN(EDATE(AG$5,1),Activos!$N16,IF(ISNUMBER(Activos!$L16),Activos!$L16,Activos!$N16))-MAX(AG$5,Activos!$J16)),"")</f>
        <v/>
      </c>
      <c r="AH16" s="22" t="str">
        <f>IF(Activos!$V16="OK",Activos!$O16*MAX(0,MIN(EDATE(AH$5,1),Activos!$N16,IF(ISNUMBER(Activos!$L16),Activos!$L16,Activos!$N16))-MAX(AH$5,Activos!$J16)),"")</f>
        <v/>
      </c>
      <c r="AI16" s="22" t="str">
        <f>IF(Activos!$V16="OK",Activos!$O16*MAX(0,MIN(EDATE(AI$5,1),Activos!$N16,IF(ISNUMBER(Activos!$L16),Activos!$L16,Activos!$N16))-MAX(AI$5,Activos!$J16)),"")</f>
        <v/>
      </c>
      <c r="AJ16" s="22" t="str">
        <f>IF(Activos!$V16="OK",Activos!$O16*MAX(0,MIN(EDATE(AJ$5,1),Activos!$N16,IF(ISNUMBER(Activos!$L16),Activos!$L16,Activos!$N16))-MAX(AJ$5,Activos!$J16)),"")</f>
        <v/>
      </c>
      <c r="AK16" s="22" t="str">
        <f>IF(Activos!$V16="OK",Activos!$O16*MAX(0,MIN(EDATE(AK$5,1),Activos!$N16,IF(ISNUMBER(Activos!$L16),Activos!$L16,Activos!$N16))-MAX(AK$5,Activos!$J16)),"")</f>
        <v/>
      </c>
      <c r="AL16" s="22" t="str">
        <f>IF(Activos!$V16="OK",Activos!$O16*MAX(0,MIN(EDATE(AL$5,1),Activos!$N16,IF(ISNUMBER(Activos!$L16),Activos!$L16,Activos!$N16))-MAX(AL$5,Activos!$J16)),"")</f>
        <v/>
      </c>
      <c r="AM16" s="22" t="str">
        <f>IF(Activos!$V16="OK",Activos!$O16*MAX(0,MIN(EDATE(AM$5,1),Activos!$N16,IF(ISNUMBER(Activos!$L16),Activos!$L16,Activos!$N16))-MAX(AM$5,Activos!$J16)),"")</f>
        <v/>
      </c>
      <c r="AN16" s="22" t="str">
        <f>IF(Activos!$V16="OK",Activos!$O16*MAX(0,MIN(EDATE(AN$5,1),Activos!$N16,IF(ISNUMBER(Activos!$L16),Activos!$L16,Activos!$N16))-MAX(AN$5,Activos!$J16)),"")</f>
        <v/>
      </c>
      <c r="AO16" s="22" t="str">
        <f>IF(Activos!$V16="OK",Activos!$O16*MAX(0,MIN(EDATE(AO$5,1),Activos!$N16,IF(ISNUMBER(Activos!$L16),Activos!$L16,Activos!$N16))-MAX(AO$5,Activos!$J16)),"")</f>
        <v/>
      </c>
      <c r="AP16" s="22" t="str">
        <f>IF(Activos!$V16="OK",Activos!$O16*MAX(0,MIN(EDATE(AP$5,1),Activos!$N16,IF(ISNUMBER(Activos!$L16),Activos!$L16,Activos!$N16))-MAX(AP$5,Activos!$J16)),"")</f>
        <v/>
      </c>
      <c r="AQ16" s="22" t="str">
        <f>IF(Activos!$V16="OK",Activos!$O16*MAX(0,MIN(EDATE(AQ$5,1),Activos!$N16,IF(ISNUMBER(Activos!$L16),Activos!$L16,Activos!$N16))-MAX(AQ$5,Activos!$J16)),"")</f>
        <v/>
      </c>
      <c r="AR16" s="22" t="str">
        <f>IF(Activos!$V16="OK",Activos!$O16*MAX(0,MIN(EDATE(AR$5,1),Activos!$N16,IF(ISNUMBER(Activos!$L16),Activos!$L16,Activos!$N16))-MAX(AR$5,Activos!$J16)),"")</f>
        <v/>
      </c>
      <c r="AS16" s="22" t="str">
        <f>IF(Activos!$V16="OK",Activos!$O16*MAX(0,MIN(EDATE(AS$5,1),Activos!$N16,IF(ISNUMBER(Activos!$L16),Activos!$L16,Activos!$N16))-MAX(AS$5,Activos!$J16)),"")</f>
        <v/>
      </c>
      <c r="AT16" s="22" t="str">
        <f>IF(Activos!$V16="OK",Activos!$O16*MAX(0,MIN(EDATE(AT$5,1),Activos!$N16,IF(ISNUMBER(Activos!$L16),Activos!$L16,Activos!$N16))-MAX(AT$5,Activos!$J16)),"")</f>
        <v/>
      </c>
      <c r="AU16" s="22" t="str">
        <f>IF(Activos!$V16="OK",Activos!$O16*MAX(0,MIN(EDATE(AU$5,1),Activos!$N16,IF(ISNUMBER(Activos!$L16),Activos!$L16,Activos!$N16))-MAX(AU$5,Activos!$J16)),"")</f>
        <v/>
      </c>
      <c r="AV16" s="22" t="str">
        <f>IF(Activos!$V16="OK",Activos!$O16*MAX(0,MIN(EDATE(AV$5,1),Activos!$N16,IF(ISNUMBER(Activos!$L16),Activos!$L16,Activos!$N16))-MAX(AV$5,Activos!$J16)),"")</f>
        <v/>
      </c>
      <c r="AW16" s="22" t="str">
        <f>IF(Activos!$V16="OK",Activos!$O16*MAX(0,MIN(EDATE(AW$5,1),Activos!$N16,IF(ISNUMBER(Activos!$L16),Activos!$L16,Activos!$N16))-MAX(AW$5,Activos!$J16)),"")</f>
        <v/>
      </c>
      <c r="AX16" s="22" t="str">
        <f>IF(Activos!$V16="OK",Activos!$O16*MAX(0,MIN(EDATE(AX$5,1),Activos!$N16,IF(ISNUMBER(Activos!$L16),Activos!$L16,Activos!$N16))-MAX(AX$5,Activos!$J16)),"")</f>
        <v/>
      </c>
      <c r="AY16" s="22" t="str">
        <f>IF(Activos!$V16="OK",Activos!$O16*MAX(0,MIN(EDATE(AY$5,1),Activos!$N16,IF(ISNUMBER(Activos!$L16),Activos!$L16,Activos!$N16))-MAX(AY$5,Activos!$J16)),"")</f>
        <v/>
      </c>
      <c r="AZ16" s="22" t="str">
        <f>IF(Activos!$V16="OK",Activos!$O16*MAX(0,MIN(EDATE(AZ$5,1),Activos!$N16,IF(ISNUMBER(Activos!$L16),Activos!$L16,Activos!$N16))-MAX(AZ$5,Activos!$J16)),"")</f>
        <v/>
      </c>
      <c r="BA16" s="22" t="str">
        <f>IF(Activos!$V16="OK",Activos!$O16*MAX(0,MIN(EDATE(BA$5,1),Activos!$N16,IF(ISNUMBER(Activos!$L16),Activos!$L16,Activos!$N16))-MAX(BA$5,Activos!$J16)),"")</f>
        <v/>
      </c>
      <c r="BB16" s="22" t="str">
        <f>IF(Activos!$V16="OK",Activos!$O16*MAX(0,MIN(EDATE(BB$5,1),Activos!$N16,IF(ISNUMBER(Activos!$L16),Activos!$L16,Activos!$N16))-MAX(BB$5,Activos!$J16)),"")</f>
        <v/>
      </c>
      <c r="BC16" s="22" t="str">
        <f>IF(Activos!$V16="OK",Activos!$O16*MAX(0,MIN(EDATE(BC$5,1),Activos!$N16,IF(ISNUMBER(Activos!$L16),Activos!$L16,Activos!$N16))-MAX(BC$5,Activos!$J16)),"")</f>
        <v/>
      </c>
      <c r="BD16" s="22" t="str">
        <f>IF(Activos!$V16="OK",Activos!$O16*MAX(0,MIN(EDATE(BD$5,1),Activos!$N16,IF(ISNUMBER(Activos!$L16),Activos!$L16,Activos!$N16))-MAX(BD$5,Activos!$J16)),"")</f>
        <v/>
      </c>
      <c r="BE16" s="22" t="str">
        <f>IF(Activos!$V16="OK",Activos!$O16*MAX(0,MIN(EDATE(BE$5,1),Activos!$N16,IF(ISNUMBER(Activos!$L16),Activos!$L16,Activos!$N16))-MAX(BE$5,Activos!$J16)),"")</f>
        <v/>
      </c>
      <c r="BF16" s="22" t="str">
        <f>IF(Activos!$V16="OK",Activos!$O16*MAX(0,MIN(EDATE(BF$5,1),Activos!$N16,IF(ISNUMBER(Activos!$L16),Activos!$L16,Activos!$N16))-MAX(BF$5,Activos!$J16)),"")</f>
        <v/>
      </c>
      <c r="BG16" s="22" t="str">
        <f>IF(Activos!$V16="OK",Activos!$O16*MAX(0,MIN(EDATE(BG$5,1),Activos!$N16,IF(ISNUMBER(Activos!$L16),Activos!$L16,Activos!$N16))-MAX(BG$5,Activos!$J16)),"")</f>
        <v/>
      </c>
      <c r="BH16" s="22" t="str">
        <f>IF(Activos!$V16="OK",Activos!$O16*MAX(0,MIN(EDATE(BH$5,1),Activos!$N16,IF(ISNUMBER(Activos!$L16),Activos!$L16,Activos!$N16))-MAX(BH$5,Activos!$J16)),"")</f>
        <v/>
      </c>
      <c r="BI16" s="22" t="str">
        <f>IF(Activos!$V16="OK",Activos!$O16*MAX(0,MIN(EDATE(BI$5,1),Activos!$N16,IF(ISNUMBER(Activos!$L16),Activos!$L16,Activos!$N16))-MAX(BI$5,Activos!$J16)),"")</f>
        <v/>
      </c>
      <c r="BJ16" s="22" t="str">
        <f>IF(Activos!$V16="OK",Activos!$O16*MAX(0,MIN(EDATE(BJ$5,1),Activos!$N16,IF(ISNUMBER(Activos!$L16),Activos!$L16,Activos!$N16))-MAX(BJ$5,Activos!$J16)),"")</f>
        <v/>
      </c>
      <c r="BK16" s="22" t="str">
        <f>IF(Activos!$V16="OK",Activos!$O16*MAX(0,MIN(EDATE(BK$5,1),Activos!$N16,IF(ISNUMBER(Activos!$L16),Activos!$L16,Activos!$N16))-MAX(BK$5,Activos!$J16)),"")</f>
        <v/>
      </c>
      <c r="BL16" s="31" t="str">
        <f>IF(Activos!$V16="OK",Activos!$O16*MAX(0,MIN(EDATE(BL$5,1),Activos!$N16,IF(ISNUMBER(Activos!$L16),Activos!$L16,Activos!$N16))-MAX(BL$5,Activos!$J16)),"")</f>
        <v/>
      </c>
    </row>
    <row r="17" ht="27.0" customHeight="1">
      <c r="A17" s="1"/>
      <c r="B17" s="1"/>
      <c r="C17" s="1" t="str">
        <f>IF(Activos!C17="","",Activos!C17)</f>
        <v/>
      </c>
      <c r="D17" s="1" t="str">
        <f>IF(C17="","",Activos!D17)</f>
        <v/>
      </c>
      <c r="E17" s="22" t="str">
        <f>IF(Activos!$V17="OK",Activos!$O17*MAX(0,MIN(EDATE(E$5,1),Activos!$N17,IF(ISNUMBER(Activos!$L17),Activos!$L17,Activos!$N17))-MAX(E$5,Activos!$J17)),"")</f>
        <v/>
      </c>
      <c r="F17" s="22" t="str">
        <f>IF(Activos!$V17="OK",Activos!$O17*MAX(0,MIN(EDATE(F$5,1),Activos!$N17,IF(ISNUMBER(Activos!$L17),Activos!$L17,Activos!$N17))-MAX(F$5,Activos!$J17)),"")</f>
        <v/>
      </c>
      <c r="G17" s="22" t="str">
        <f>IF(Activos!$V17="OK",Activos!$O17*MAX(0,MIN(EDATE(G$5,1),Activos!$N17,IF(ISNUMBER(Activos!$L17),Activos!$L17,Activos!$N17))-MAX(G$5,Activos!$J17)),"")</f>
        <v/>
      </c>
      <c r="H17" s="22" t="str">
        <f>IF(Activos!$V17="OK",Activos!$O17*MAX(0,MIN(EDATE(H$5,1),Activos!$N17,IF(ISNUMBER(Activos!$L17),Activos!$L17,Activos!$N17))-MAX(H$5,Activos!$J17)),"")</f>
        <v/>
      </c>
      <c r="I17" s="22" t="str">
        <f>IF(Activos!$V17="OK",Activos!$O17*MAX(0,MIN(EDATE(I$5,1),Activos!$N17,IF(ISNUMBER(Activos!$L17),Activos!$L17,Activos!$N17))-MAX(I$5,Activos!$J17)),"")</f>
        <v/>
      </c>
      <c r="J17" s="22" t="str">
        <f>IF(Activos!$V17="OK",Activos!$O17*MAX(0,MIN(EDATE(J$5,1),Activos!$N17,IF(ISNUMBER(Activos!$L17),Activos!$L17,Activos!$N17))-MAX(J$5,Activos!$J17)),"")</f>
        <v/>
      </c>
      <c r="K17" s="22" t="str">
        <f>IF(Activos!$V17="OK",Activos!$O17*MAX(0,MIN(EDATE(K$5,1),Activos!$N17,IF(ISNUMBER(Activos!$L17),Activos!$L17,Activos!$N17))-MAX(K$5,Activos!$J17)),"")</f>
        <v/>
      </c>
      <c r="L17" s="22" t="str">
        <f>IF(Activos!$V17="OK",Activos!$O17*MAX(0,MIN(EDATE(L$5,1),Activos!$N17,IF(ISNUMBER(Activos!$L17),Activos!$L17,Activos!$N17))-MAX(L$5,Activos!$J17)),"")</f>
        <v/>
      </c>
      <c r="M17" s="22" t="str">
        <f>IF(Activos!$V17="OK",Activos!$O17*MAX(0,MIN(EDATE(M$5,1),Activos!$N17,IF(ISNUMBER(Activos!$L17),Activos!$L17,Activos!$N17))-MAX(M$5,Activos!$J17)),"")</f>
        <v/>
      </c>
      <c r="N17" s="22" t="str">
        <f>IF(Activos!$V17="OK",Activos!$O17*MAX(0,MIN(EDATE(N$5,1),Activos!$N17,IF(ISNUMBER(Activos!$L17),Activos!$L17,Activos!$N17))-MAX(N$5,Activos!$J17)),"")</f>
        <v/>
      </c>
      <c r="O17" s="22" t="str">
        <f>IF(Activos!$V17="OK",Activos!$O17*MAX(0,MIN(EDATE(O$5,1),Activos!$N17,IF(ISNUMBER(Activos!$L17),Activos!$L17,Activos!$N17))-MAX(O$5,Activos!$J17)),"")</f>
        <v/>
      </c>
      <c r="P17" s="22" t="str">
        <f>IF(Activos!$V17="OK",Activos!$O17*MAX(0,MIN(EDATE(P$5,1),Activos!$N17,IF(ISNUMBER(Activos!$L17),Activos!$L17,Activos!$N17))-MAX(P$5,Activos!$J17)),"")</f>
        <v/>
      </c>
      <c r="Q17" s="22" t="str">
        <f>IF(Activos!$V17="OK",Activos!$O17*MAX(0,MIN(EDATE(Q$5,1),Activos!$N17,IF(ISNUMBER(Activos!$L17),Activos!$L17,Activos!$N17))-MAX(Q$5,Activos!$J17)),"")</f>
        <v/>
      </c>
      <c r="R17" s="22" t="str">
        <f>IF(Activos!$V17="OK",Activos!$O17*MAX(0,MIN(EDATE(R$5,1),Activos!$N17,IF(ISNUMBER(Activos!$L17),Activos!$L17,Activos!$N17))-MAX(R$5,Activos!$J17)),"")</f>
        <v/>
      </c>
      <c r="S17" s="22" t="str">
        <f>IF(Activos!$V17="OK",Activos!$O17*MAX(0,MIN(EDATE(S$5,1),Activos!$N17,IF(ISNUMBER(Activos!$L17),Activos!$L17,Activos!$N17))-MAX(S$5,Activos!$J17)),"")</f>
        <v/>
      </c>
      <c r="T17" s="22" t="str">
        <f>IF(Activos!$V17="OK",Activos!$O17*MAX(0,MIN(EDATE(T$5,1),Activos!$N17,IF(ISNUMBER(Activos!$L17),Activos!$L17,Activos!$N17))-MAX(T$5,Activos!$J17)),"")</f>
        <v/>
      </c>
      <c r="U17" s="22" t="str">
        <f>IF(Activos!$V17="OK",Activos!$O17*MAX(0,MIN(EDATE(U$5,1),Activos!$N17,IF(ISNUMBER(Activos!$L17),Activos!$L17,Activos!$N17))-MAX(U$5,Activos!$J17)),"")</f>
        <v/>
      </c>
      <c r="V17" s="22" t="str">
        <f>IF(Activos!$V17="OK",Activos!$O17*MAX(0,MIN(EDATE(V$5,1),Activos!$N17,IF(ISNUMBER(Activos!$L17),Activos!$L17,Activos!$N17))-MAX(V$5,Activos!$J17)),"")</f>
        <v/>
      </c>
      <c r="W17" s="22" t="str">
        <f>IF(Activos!$V17="OK",Activos!$O17*MAX(0,MIN(EDATE(W$5,1),Activos!$N17,IF(ISNUMBER(Activos!$L17),Activos!$L17,Activos!$N17))-MAX(W$5,Activos!$J17)),"")</f>
        <v/>
      </c>
      <c r="X17" s="22" t="str">
        <f>IF(Activos!$V17="OK",Activos!$O17*MAX(0,MIN(EDATE(X$5,1),Activos!$N17,IF(ISNUMBER(Activos!$L17),Activos!$L17,Activos!$N17))-MAX(X$5,Activos!$J17)),"")</f>
        <v/>
      </c>
      <c r="Y17" s="22" t="str">
        <f>IF(Activos!$V17="OK",Activos!$O17*MAX(0,MIN(EDATE(Y$5,1),Activos!$N17,IF(ISNUMBER(Activos!$L17),Activos!$L17,Activos!$N17))-MAX(Y$5,Activos!$J17)),"")</f>
        <v/>
      </c>
      <c r="Z17" s="22" t="str">
        <f>IF(Activos!$V17="OK",Activos!$O17*MAX(0,MIN(EDATE(Z$5,1),Activos!$N17,IF(ISNUMBER(Activos!$L17),Activos!$L17,Activos!$N17))-MAX(Z$5,Activos!$J17)),"")</f>
        <v/>
      </c>
      <c r="AA17" s="22" t="str">
        <f>IF(Activos!$V17="OK",Activos!$O17*MAX(0,MIN(EDATE(AA$5,1),Activos!$N17,IF(ISNUMBER(Activos!$L17),Activos!$L17,Activos!$N17))-MAX(AA$5,Activos!$J17)),"")</f>
        <v/>
      </c>
      <c r="AB17" s="22" t="str">
        <f>IF(Activos!$V17="OK",Activos!$O17*MAX(0,MIN(EDATE(AB$5,1),Activos!$N17,IF(ISNUMBER(Activos!$L17),Activos!$L17,Activos!$N17))-MAX(AB$5,Activos!$J17)),"")</f>
        <v/>
      </c>
      <c r="AC17" s="22" t="str">
        <f>IF(Activos!$V17="OK",Activos!$O17*MAX(0,MIN(EDATE(AC$5,1),Activos!$N17,IF(ISNUMBER(Activos!$L17),Activos!$L17,Activos!$N17))-MAX(AC$5,Activos!$J17)),"")</f>
        <v/>
      </c>
      <c r="AD17" s="22" t="str">
        <f>IF(Activos!$V17="OK",Activos!$O17*MAX(0,MIN(EDATE(AD$5,1),Activos!$N17,IF(ISNUMBER(Activos!$L17),Activos!$L17,Activos!$N17))-MAX(AD$5,Activos!$J17)),"")</f>
        <v/>
      </c>
      <c r="AE17" s="22" t="str">
        <f>IF(Activos!$V17="OK",Activos!$O17*MAX(0,MIN(EDATE(AE$5,1),Activos!$N17,IF(ISNUMBER(Activos!$L17),Activos!$L17,Activos!$N17))-MAX(AE$5,Activos!$J17)),"")</f>
        <v/>
      </c>
      <c r="AF17" s="22" t="str">
        <f>IF(Activos!$V17="OK",Activos!$O17*MAX(0,MIN(EDATE(AF$5,1),Activos!$N17,IF(ISNUMBER(Activos!$L17),Activos!$L17,Activos!$N17))-MAX(AF$5,Activos!$J17)),"")</f>
        <v/>
      </c>
      <c r="AG17" s="22" t="str">
        <f>IF(Activos!$V17="OK",Activos!$O17*MAX(0,MIN(EDATE(AG$5,1),Activos!$N17,IF(ISNUMBER(Activos!$L17),Activos!$L17,Activos!$N17))-MAX(AG$5,Activos!$J17)),"")</f>
        <v/>
      </c>
      <c r="AH17" s="22" t="str">
        <f>IF(Activos!$V17="OK",Activos!$O17*MAX(0,MIN(EDATE(AH$5,1),Activos!$N17,IF(ISNUMBER(Activos!$L17),Activos!$L17,Activos!$N17))-MAX(AH$5,Activos!$J17)),"")</f>
        <v/>
      </c>
      <c r="AI17" s="22" t="str">
        <f>IF(Activos!$V17="OK",Activos!$O17*MAX(0,MIN(EDATE(AI$5,1),Activos!$N17,IF(ISNUMBER(Activos!$L17),Activos!$L17,Activos!$N17))-MAX(AI$5,Activos!$J17)),"")</f>
        <v/>
      </c>
      <c r="AJ17" s="22" t="str">
        <f>IF(Activos!$V17="OK",Activos!$O17*MAX(0,MIN(EDATE(AJ$5,1),Activos!$N17,IF(ISNUMBER(Activos!$L17),Activos!$L17,Activos!$N17))-MAX(AJ$5,Activos!$J17)),"")</f>
        <v/>
      </c>
      <c r="AK17" s="22" t="str">
        <f>IF(Activos!$V17="OK",Activos!$O17*MAX(0,MIN(EDATE(AK$5,1),Activos!$N17,IF(ISNUMBER(Activos!$L17),Activos!$L17,Activos!$N17))-MAX(AK$5,Activos!$J17)),"")</f>
        <v/>
      </c>
      <c r="AL17" s="22" t="str">
        <f>IF(Activos!$V17="OK",Activos!$O17*MAX(0,MIN(EDATE(AL$5,1),Activos!$N17,IF(ISNUMBER(Activos!$L17),Activos!$L17,Activos!$N17))-MAX(AL$5,Activos!$J17)),"")</f>
        <v/>
      </c>
      <c r="AM17" s="22" t="str">
        <f>IF(Activos!$V17="OK",Activos!$O17*MAX(0,MIN(EDATE(AM$5,1),Activos!$N17,IF(ISNUMBER(Activos!$L17),Activos!$L17,Activos!$N17))-MAX(AM$5,Activos!$J17)),"")</f>
        <v/>
      </c>
      <c r="AN17" s="22" t="str">
        <f>IF(Activos!$V17="OK",Activos!$O17*MAX(0,MIN(EDATE(AN$5,1),Activos!$N17,IF(ISNUMBER(Activos!$L17),Activos!$L17,Activos!$N17))-MAX(AN$5,Activos!$J17)),"")</f>
        <v/>
      </c>
      <c r="AO17" s="22" t="str">
        <f>IF(Activos!$V17="OK",Activos!$O17*MAX(0,MIN(EDATE(AO$5,1),Activos!$N17,IF(ISNUMBER(Activos!$L17),Activos!$L17,Activos!$N17))-MAX(AO$5,Activos!$J17)),"")</f>
        <v/>
      </c>
      <c r="AP17" s="22" t="str">
        <f>IF(Activos!$V17="OK",Activos!$O17*MAX(0,MIN(EDATE(AP$5,1),Activos!$N17,IF(ISNUMBER(Activos!$L17),Activos!$L17,Activos!$N17))-MAX(AP$5,Activos!$J17)),"")</f>
        <v/>
      </c>
      <c r="AQ17" s="22" t="str">
        <f>IF(Activos!$V17="OK",Activos!$O17*MAX(0,MIN(EDATE(AQ$5,1),Activos!$N17,IF(ISNUMBER(Activos!$L17),Activos!$L17,Activos!$N17))-MAX(AQ$5,Activos!$J17)),"")</f>
        <v/>
      </c>
      <c r="AR17" s="22" t="str">
        <f>IF(Activos!$V17="OK",Activos!$O17*MAX(0,MIN(EDATE(AR$5,1),Activos!$N17,IF(ISNUMBER(Activos!$L17),Activos!$L17,Activos!$N17))-MAX(AR$5,Activos!$J17)),"")</f>
        <v/>
      </c>
      <c r="AS17" s="22" t="str">
        <f>IF(Activos!$V17="OK",Activos!$O17*MAX(0,MIN(EDATE(AS$5,1),Activos!$N17,IF(ISNUMBER(Activos!$L17),Activos!$L17,Activos!$N17))-MAX(AS$5,Activos!$J17)),"")</f>
        <v/>
      </c>
      <c r="AT17" s="22" t="str">
        <f>IF(Activos!$V17="OK",Activos!$O17*MAX(0,MIN(EDATE(AT$5,1),Activos!$N17,IF(ISNUMBER(Activos!$L17),Activos!$L17,Activos!$N17))-MAX(AT$5,Activos!$J17)),"")</f>
        <v/>
      </c>
      <c r="AU17" s="22" t="str">
        <f>IF(Activos!$V17="OK",Activos!$O17*MAX(0,MIN(EDATE(AU$5,1),Activos!$N17,IF(ISNUMBER(Activos!$L17),Activos!$L17,Activos!$N17))-MAX(AU$5,Activos!$J17)),"")</f>
        <v/>
      </c>
      <c r="AV17" s="22" t="str">
        <f>IF(Activos!$V17="OK",Activos!$O17*MAX(0,MIN(EDATE(AV$5,1),Activos!$N17,IF(ISNUMBER(Activos!$L17),Activos!$L17,Activos!$N17))-MAX(AV$5,Activos!$J17)),"")</f>
        <v/>
      </c>
      <c r="AW17" s="22" t="str">
        <f>IF(Activos!$V17="OK",Activos!$O17*MAX(0,MIN(EDATE(AW$5,1),Activos!$N17,IF(ISNUMBER(Activos!$L17),Activos!$L17,Activos!$N17))-MAX(AW$5,Activos!$J17)),"")</f>
        <v/>
      </c>
      <c r="AX17" s="22" t="str">
        <f>IF(Activos!$V17="OK",Activos!$O17*MAX(0,MIN(EDATE(AX$5,1),Activos!$N17,IF(ISNUMBER(Activos!$L17),Activos!$L17,Activos!$N17))-MAX(AX$5,Activos!$J17)),"")</f>
        <v/>
      </c>
      <c r="AY17" s="22" t="str">
        <f>IF(Activos!$V17="OK",Activos!$O17*MAX(0,MIN(EDATE(AY$5,1),Activos!$N17,IF(ISNUMBER(Activos!$L17),Activos!$L17,Activos!$N17))-MAX(AY$5,Activos!$J17)),"")</f>
        <v/>
      </c>
      <c r="AZ17" s="22" t="str">
        <f>IF(Activos!$V17="OK",Activos!$O17*MAX(0,MIN(EDATE(AZ$5,1),Activos!$N17,IF(ISNUMBER(Activos!$L17),Activos!$L17,Activos!$N17))-MAX(AZ$5,Activos!$J17)),"")</f>
        <v/>
      </c>
      <c r="BA17" s="22" t="str">
        <f>IF(Activos!$V17="OK",Activos!$O17*MAX(0,MIN(EDATE(BA$5,1),Activos!$N17,IF(ISNUMBER(Activos!$L17),Activos!$L17,Activos!$N17))-MAX(BA$5,Activos!$J17)),"")</f>
        <v/>
      </c>
      <c r="BB17" s="22" t="str">
        <f>IF(Activos!$V17="OK",Activos!$O17*MAX(0,MIN(EDATE(BB$5,1),Activos!$N17,IF(ISNUMBER(Activos!$L17),Activos!$L17,Activos!$N17))-MAX(BB$5,Activos!$J17)),"")</f>
        <v/>
      </c>
      <c r="BC17" s="22" t="str">
        <f>IF(Activos!$V17="OK",Activos!$O17*MAX(0,MIN(EDATE(BC$5,1),Activos!$N17,IF(ISNUMBER(Activos!$L17),Activos!$L17,Activos!$N17))-MAX(BC$5,Activos!$J17)),"")</f>
        <v/>
      </c>
      <c r="BD17" s="22" t="str">
        <f>IF(Activos!$V17="OK",Activos!$O17*MAX(0,MIN(EDATE(BD$5,1),Activos!$N17,IF(ISNUMBER(Activos!$L17),Activos!$L17,Activos!$N17))-MAX(BD$5,Activos!$J17)),"")</f>
        <v/>
      </c>
      <c r="BE17" s="22" t="str">
        <f>IF(Activos!$V17="OK",Activos!$O17*MAX(0,MIN(EDATE(BE$5,1),Activos!$N17,IF(ISNUMBER(Activos!$L17),Activos!$L17,Activos!$N17))-MAX(BE$5,Activos!$J17)),"")</f>
        <v/>
      </c>
      <c r="BF17" s="22" t="str">
        <f>IF(Activos!$V17="OK",Activos!$O17*MAX(0,MIN(EDATE(BF$5,1),Activos!$N17,IF(ISNUMBER(Activos!$L17),Activos!$L17,Activos!$N17))-MAX(BF$5,Activos!$J17)),"")</f>
        <v/>
      </c>
      <c r="BG17" s="22" t="str">
        <f>IF(Activos!$V17="OK",Activos!$O17*MAX(0,MIN(EDATE(BG$5,1),Activos!$N17,IF(ISNUMBER(Activos!$L17),Activos!$L17,Activos!$N17))-MAX(BG$5,Activos!$J17)),"")</f>
        <v/>
      </c>
      <c r="BH17" s="22" t="str">
        <f>IF(Activos!$V17="OK",Activos!$O17*MAX(0,MIN(EDATE(BH$5,1),Activos!$N17,IF(ISNUMBER(Activos!$L17),Activos!$L17,Activos!$N17))-MAX(BH$5,Activos!$J17)),"")</f>
        <v/>
      </c>
      <c r="BI17" s="22" t="str">
        <f>IF(Activos!$V17="OK",Activos!$O17*MAX(0,MIN(EDATE(BI$5,1),Activos!$N17,IF(ISNUMBER(Activos!$L17),Activos!$L17,Activos!$N17))-MAX(BI$5,Activos!$J17)),"")</f>
        <v/>
      </c>
      <c r="BJ17" s="22" t="str">
        <f>IF(Activos!$V17="OK",Activos!$O17*MAX(0,MIN(EDATE(BJ$5,1),Activos!$N17,IF(ISNUMBER(Activos!$L17),Activos!$L17,Activos!$N17))-MAX(BJ$5,Activos!$J17)),"")</f>
        <v/>
      </c>
      <c r="BK17" s="22" t="str">
        <f>IF(Activos!$V17="OK",Activos!$O17*MAX(0,MIN(EDATE(BK$5,1),Activos!$N17,IF(ISNUMBER(Activos!$L17),Activos!$L17,Activos!$N17))-MAX(BK$5,Activos!$J17)),"")</f>
        <v/>
      </c>
      <c r="BL17" s="31" t="str">
        <f>IF(Activos!$V17="OK",Activos!$O17*MAX(0,MIN(EDATE(BL$5,1),Activos!$N17,IF(ISNUMBER(Activos!$L17),Activos!$L17,Activos!$N17))-MAX(BL$5,Activos!$J17)),"")</f>
        <v/>
      </c>
    </row>
    <row r="18" ht="27.0" customHeight="1">
      <c r="A18" s="1"/>
      <c r="B18" s="1"/>
      <c r="C18" s="1" t="str">
        <f>IF(Activos!C18="","",Activos!C18)</f>
        <v/>
      </c>
      <c r="D18" s="1" t="str">
        <f>IF(C18="","",Activos!D18)</f>
        <v/>
      </c>
      <c r="E18" s="22" t="str">
        <f>IF(Activos!$V18="OK",Activos!$O18*MAX(0,MIN(EDATE(E$5,1),Activos!$N18,IF(ISNUMBER(Activos!$L18),Activos!$L18,Activos!$N18))-MAX(E$5,Activos!$J18)),"")</f>
        <v/>
      </c>
      <c r="F18" s="22" t="str">
        <f>IF(Activos!$V18="OK",Activos!$O18*MAX(0,MIN(EDATE(F$5,1),Activos!$N18,IF(ISNUMBER(Activos!$L18),Activos!$L18,Activos!$N18))-MAX(F$5,Activos!$J18)),"")</f>
        <v/>
      </c>
      <c r="G18" s="22" t="str">
        <f>IF(Activos!$V18="OK",Activos!$O18*MAX(0,MIN(EDATE(G$5,1),Activos!$N18,IF(ISNUMBER(Activos!$L18),Activos!$L18,Activos!$N18))-MAX(G$5,Activos!$J18)),"")</f>
        <v/>
      </c>
      <c r="H18" s="22" t="str">
        <f>IF(Activos!$V18="OK",Activos!$O18*MAX(0,MIN(EDATE(H$5,1),Activos!$N18,IF(ISNUMBER(Activos!$L18),Activos!$L18,Activos!$N18))-MAX(H$5,Activos!$J18)),"")</f>
        <v/>
      </c>
      <c r="I18" s="22" t="str">
        <f>IF(Activos!$V18="OK",Activos!$O18*MAX(0,MIN(EDATE(I$5,1),Activos!$N18,IF(ISNUMBER(Activos!$L18),Activos!$L18,Activos!$N18))-MAX(I$5,Activos!$J18)),"")</f>
        <v/>
      </c>
      <c r="J18" s="22" t="str">
        <f>IF(Activos!$V18="OK",Activos!$O18*MAX(0,MIN(EDATE(J$5,1),Activos!$N18,IF(ISNUMBER(Activos!$L18),Activos!$L18,Activos!$N18))-MAX(J$5,Activos!$J18)),"")</f>
        <v/>
      </c>
      <c r="K18" s="22" t="str">
        <f>IF(Activos!$V18="OK",Activos!$O18*MAX(0,MIN(EDATE(K$5,1),Activos!$N18,IF(ISNUMBER(Activos!$L18),Activos!$L18,Activos!$N18))-MAX(K$5,Activos!$J18)),"")</f>
        <v/>
      </c>
      <c r="L18" s="22" t="str">
        <f>IF(Activos!$V18="OK",Activos!$O18*MAX(0,MIN(EDATE(L$5,1),Activos!$N18,IF(ISNUMBER(Activos!$L18),Activos!$L18,Activos!$N18))-MAX(L$5,Activos!$J18)),"")</f>
        <v/>
      </c>
      <c r="M18" s="22" t="str">
        <f>IF(Activos!$V18="OK",Activos!$O18*MAX(0,MIN(EDATE(M$5,1),Activos!$N18,IF(ISNUMBER(Activos!$L18),Activos!$L18,Activos!$N18))-MAX(M$5,Activos!$J18)),"")</f>
        <v/>
      </c>
      <c r="N18" s="22" t="str">
        <f>IF(Activos!$V18="OK",Activos!$O18*MAX(0,MIN(EDATE(N$5,1),Activos!$N18,IF(ISNUMBER(Activos!$L18),Activos!$L18,Activos!$N18))-MAX(N$5,Activos!$J18)),"")</f>
        <v/>
      </c>
      <c r="O18" s="22" t="str">
        <f>IF(Activos!$V18="OK",Activos!$O18*MAX(0,MIN(EDATE(O$5,1),Activos!$N18,IF(ISNUMBER(Activos!$L18),Activos!$L18,Activos!$N18))-MAX(O$5,Activos!$J18)),"")</f>
        <v/>
      </c>
      <c r="P18" s="22" t="str">
        <f>IF(Activos!$V18="OK",Activos!$O18*MAX(0,MIN(EDATE(P$5,1),Activos!$N18,IF(ISNUMBER(Activos!$L18),Activos!$L18,Activos!$N18))-MAX(P$5,Activos!$J18)),"")</f>
        <v/>
      </c>
      <c r="Q18" s="22" t="str">
        <f>IF(Activos!$V18="OK",Activos!$O18*MAX(0,MIN(EDATE(Q$5,1),Activos!$N18,IF(ISNUMBER(Activos!$L18),Activos!$L18,Activos!$N18))-MAX(Q$5,Activos!$J18)),"")</f>
        <v/>
      </c>
      <c r="R18" s="22" t="str">
        <f>IF(Activos!$V18="OK",Activos!$O18*MAX(0,MIN(EDATE(R$5,1),Activos!$N18,IF(ISNUMBER(Activos!$L18),Activos!$L18,Activos!$N18))-MAX(R$5,Activos!$J18)),"")</f>
        <v/>
      </c>
      <c r="S18" s="22" t="str">
        <f>IF(Activos!$V18="OK",Activos!$O18*MAX(0,MIN(EDATE(S$5,1),Activos!$N18,IF(ISNUMBER(Activos!$L18),Activos!$L18,Activos!$N18))-MAX(S$5,Activos!$J18)),"")</f>
        <v/>
      </c>
      <c r="T18" s="22" t="str">
        <f>IF(Activos!$V18="OK",Activos!$O18*MAX(0,MIN(EDATE(T$5,1),Activos!$N18,IF(ISNUMBER(Activos!$L18),Activos!$L18,Activos!$N18))-MAX(T$5,Activos!$J18)),"")</f>
        <v/>
      </c>
      <c r="U18" s="22" t="str">
        <f>IF(Activos!$V18="OK",Activos!$O18*MAX(0,MIN(EDATE(U$5,1),Activos!$N18,IF(ISNUMBER(Activos!$L18),Activos!$L18,Activos!$N18))-MAX(U$5,Activos!$J18)),"")</f>
        <v/>
      </c>
      <c r="V18" s="22" t="str">
        <f>IF(Activos!$V18="OK",Activos!$O18*MAX(0,MIN(EDATE(V$5,1),Activos!$N18,IF(ISNUMBER(Activos!$L18),Activos!$L18,Activos!$N18))-MAX(V$5,Activos!$J18)),"")</f>
        <v/>
      </c>
      <c r="W18" s="22" t="str">
        <f>IF(Activos!$V18="OK",Activos!$O18*MAX(0,MIN(EDATE(W$5,1),Activos!$N18,IF(ISNUMBER(Activos!$L18),Activos!$L18,Activos!$N18))-MAX(W$5,Activos!$J18)),"")</f>
        <v/>
      </c>
      <c r="X18" s="22" t="str">
        <f>IF(Activos!$V18="OK",Activos!$O18*MAX(0,MIN(EDATE(X$5,1),Activos!$N18,IF(ISNUMBER(Activos!$L18),Activos!$L18,Activos!$N18))-MAX(X$5,Activos!$J18)),"")</f>
        <v/>
      </c>
      <c r="Y18" s="22" t="str">
        <f>IF(Activos!$V18="OK",Activos!$O18*MAX(0,MIN(EDATE(Y$5,1),Activos!$N18,IF(ISNUMBER(Activos!$L18),Activos!$L18,Activos!$N18))-MAX(Y$5,Activos!$J18)),"")</f>
        <v/>
      </c>
      <c r="Z18" s="22" t="str">
        <f>IF(Activos!$V18="OK",Activos!$O18*MAX(0,MIN(EDATE(Z$5,1),Activos!$N18,IF(ISNUMBER(Activos!$L18),Activos!$L18,Activos!$N18))-MAX(Z$5,Activos!$J18)),"")</f>
        <v/>
      </c>
      <c r="AA18" s="22" t="str">
        <f>IF(Activos!$V18="OK",Activos!$O18*MAX(0,MIN(EDATE(AA$5,1),Activos!$N18,IF(ISNUMBER(Activos!$L18),Activos!$L18,Activos!$N18))-MAX(AA$5,Activos!$J18)),"")</f>
        <v/>
      </c>
      <c r="AB18" s="22" t="str">
        <f>IF(Activos!$V18="OK",Activos!$O18*MAX(0,MIN(EDATE(AB$5,1),Activos!$N18,IF(ISNUMBER(Activos!$L18),Activos!$L18,Activos!$N18))-MAX(AB$5,Activos!$J18)),"")</f>
        <v/>
      </c>
      <c r="AC18" s="22" t="str">
        <f>IF(Activos!$V18="OK",Activos!$O18*MAX(0,MIN(EDATE(AC$5,1),Activos!$N18,IF(ISNUMBER(Activos!$L18),Activos!$L18,Activos!$N18))-MAX(AC$5,Activos!$J18)),"")</f>
        <v/>
      </c>
      <c r="AD18" s="22" t="str">
        <f>IF(Activos!$V18="OK",Activos!$O18*MAX(0,MIN(EDATE(AD$5,1),Activos!$N18,IF(ISNUMBER(Activos!$L18),Activos!$L18,Activos!$N18))-MAX(AD$5,Activos!$J18)),"")</f>
        <v/>
      </c>
      <c r="AE18" s="22" t="str">
        <f>IF(Activos!$V18="OK",Activos!$O18*MAX(0,MIN(EDATE(AE$5,1),Activos!$N18,IF(ISNUMBER(Activos!$L18),Activos!$L18,Activos!$N18))-MAX(AE$5,Activos!$J18)),"")</f>
        <v/>
      </c>
      <c r="AF18" s="22" t="str">
        <f>IF(Activos!$V18="OK",Activos!$O18*MAX(0,MIN(EDATE(AF$5,1),Activos!$N18,IF(ISNUMBER(Activos!$L18),Activos!$L18,Activos!$N18))-MAX(AF$5,Activos!$J18)),"")</f>
        <v/>
      </c>
      <c r="AG18" s="22" t="str">
        <f>IF(Activos!$V18="OK",Activos!$O18*MAX(0,MIN(EDATE(AG$5,1),Activos!$N18,IF(ISNUMBER(Activos!$L18),Activos!$L18,Activos!$N18))-MAX(AG$5,Activos!$J18)),"")</f>
        <v/>
      </c>
      <c r="AH18" s="22" t="str">
        <f>IF(Activos!$V18="OK",Activos!$O18*MAX(0,MIN(EDATE(AH$5,1),Activos!$N18,IF(ISNUMBER(Activos!$L18),Activos!$L18,Activos!$N18))-MAX(AH$5,Activos!$J18)),"")</f>
        <v/>
      </c>
      <c r="AI18" s="22" t="str">
        <f>IF(Activos!$V18="OK",Activos!$O18*MAX(0,MIN(EDATE(AI$5,1),Activos!$N18,IF(ISNUMBER(Activos!$L18),Activos!$L18,Activos!$N18))-MAX(AI$5,Activos!$J18)),"")</f>
        <v/>
      </c>
      <c r="AJ18" s="22" t="str">
        <f>IF(Activos!$V18="OK",Activos!$O18*MAX(0,MIN(EDATE(AJ$5,1),Activos!$N18,IF(ISNUMBER(Activos!$L18),Activos!$L18,Activos!$N18))-MAX(AJ$5,Activos!$J18)),"")</f>
        <v/>
      </c>
      <c r="AK18" s="22" t="str">
        <f>IF(Activos!$V18="OK",Activos!$O18*MAX(0,MIN(EDATE(AK$5,1),Activos!$N18,IF(ISNUMBER(Activos!$L18),Activos!$L18,Activos!$N18))-MAX(AK$5,Activos!$J18)),"")</f>
        <v/>
      </c>
      <c r="AL18" s="22" t="str">
        <f>IF(Activos!$V18="OK",Activos!$O18*MAX(0,MIN(EDATE(AL$5,1),Activos!$N18,IF(ISNUMBER(Activos!$L18),Activos!$L18,Activos!$N18))-MAX(AL$5,Activos!$J18)),"")</f>
        <v/>
      </c>
      <c r="AM18" s="22" t="str">
        <f>IF(Activos!$V18="OK",Activos!$O18*MAX(0,MIN(EDATE(AM$5,1),Activos!$N18,IF(ISNUMBER(Activos!$L18),Activos!$L18,Activos!$N18))-MAX(AM$5,Activos!$J18)),"")</f>
        <v/>
      </c>
      <c r="AN18" s="22" t="str">
        <f>IF(Activos!$V18="OK",Activos!$O18*MAX(0,MIN(EDATE(AN$5,1),Activos!$N18,IF(ISNUMBER(Activos!$L18),Activos!$L18,Activos!$N18))-MAX(AN$5,Activos!$J18)),"")</f>
        <v/>
      </c>
      <c r="AO18" s="22" t="str">
        <f>IF(Activos!$V18="OK",Activos!$O18*MAX(0,MIN(EDATE(AO$5,1),Activos!$N18,IF(ISNUMBER(Activos!$L18),Activos!$L18,Activos!$N18))-MAX(AO$5,Activos!$J18)),"")</f>
        <v/>
      </c>
      <c r="AP18" s="22" t="str">
        <f>IF(Activos!$V18="OK",Activos!$O18*MAX(0,MIN(EDATE(AP$5,1),Activos!$N18,IF(ISNUMBER(Activos!$L18),Activos!$L18,Activos!$N18))-MAX(AP$5,Activos!$J18)),"")</f>
        <v/>
      </c>
      <c r="AQ18" s="22" t="str">
        <f>IF(Activos!$V18="OK",Activos!$O18*MAX(0,MIN(EDATE(AQ$5,1),Activos!$N18,IF(ISNUMBER(Activos!$L18),Activos!$L18,Activos!$N18))-MAX(AQ$5,Activos!$J18)),"")</f>
        <v/>
      </c>
      <c r="AR18" s="22" t="str">
        <f>IF(Activos!$V18="OK",Activos!$O18*MAX(0,MIN(EDATE(AR$5,1),Activos!$N18,IF(ISNUMBER(Activos!$L18),Activos!$L18,Activos!$N18))-MAX(AR$5,Activos!$J18)),"")</f>
        <v/>
      </c>
      <c r="AS18" s="22" t="str">
        <f>IF(Activos!$V18="OK",Activos!$O18*MAX(0,MIN(EDATE(AS$5,1),Activos!$N18,IF(ISNUMBER(Activos!$L18),Activos!$L18,Activos!$N18))-MAX(AS$5,Activos!$J18)),"")</f>
        <v/>
      </c>
      <c r="AT18" s="22" t="str">
        <f>IF(Activos!$V18="OK",Activos!$O18*MAX(0,MIN(EDATE(AT$5,1),Activos!$N18,IF(ISNUMBER(Activos!$L18),Activos!$L18,Activos!$N18))-MAX(AT$5,Activos!$J18)),"")</f>
        <v/>
      </c>
      <c r="AU18" s="22" t="str">
        <f>IF(Activos!$V18="OK",Activos!$O18*MAX(0,MIN(EDATE(AU$5,1),Activos!$N18,IF(ISNUMBER(Activos!$L18),Activos!$L18,Activos!$N18))-MAX(AU$5,Activos!$J18)),"")</f>
        <v/>
      </c>
      <c r="AV18" s="22" t="str">
        <f>IF(Activos!$V18="OK",Activos!$O18*MAX(0,MIN(EDATE(AV$5,1),Activos!$N18,IF(ISNUMBER(Activos!$L18),Activos!$L18,Activos!$N18))-MAX(AV$5,Activos!$J18)),"")</f>
        <v/>
      </c>
      <c r="AW18" s="22" t="str">
        <f>IF(Activos!$V18="OK",Activos!$O18*MAX(0,MIN(EDATE(AW$5,1),Activos!$N18,IF(ISNUMBER(Activos!$L18),Activos!$L18,Activos!$N18))-MAX(AW$5,Activos!$J18)),"")</f>
        <v/>
      </c>
      <c r="AX18" s="22" t="str">
        <f>IF(Activos!$V18="OK",Activos!$O18*MAX(0,MIN(EDATE(AX$5,1),Activos!$N18,IF(ISNUMBER(Activos!$L18),Activos!$L18,Activos!$N18))-MAX(AX$5,Activos!$J18)),"")</f>
        <v/>
      </c>
      <c r="AY18" s="22" t="str">
        <f>IF(Activos!$V18="OK",Activos!$O18*MAX(0,MIN(EDATE(AY$5,1),Activos!$N18,IF(ISNUMBER(Activos!$L18),Activos!$L18,Activos!$N18))-MAX(AY$5,Activos!$J18)),"")</f>
        <v/>
      </c>
      <c r="AZ18" s="22" t="str">
        <f>IF(Activos!$V18="OK",Activos!$O18*MAX(0,MIN(EDATE(AZ$5,1),Activos!$N18,IF(ISNUMBER(Activos!$L18),Activos!$L18,Activos!$N18))-MAX(AZ$5,Activos!$J18)),"")</f>
        <v/>
      </c>
      <c r="BA18" s="22" t="str">
        <f>IF(Activos!$V18="OK",Activos!$O18*MAX(0,MIN(EDATE(BA$5,1),Activos!$N18,IF(ISNUMBER(Activos!$L18),Activos!$L18,Activos!$N18))-MAX(BA$5,Activos!$J18)),"")</f>
        <v/>
      </c>
      <c r="BB18" s="22" t="str">
        <f>IF(Activos!$V18="OK",Activos!$O18*MAX(0,MIN(EDATE(BB$5,1),Activos!$N18,IF(ISNUMBER(Activos!$L18),Activos!$L18,Activos!$N18))-MAX(BB$5,Activos!$J18)),"")</f>
        <v/>
      </c>
      <c r="BC18" s="22" t="str">
        <f>IF(Activos!$V18="OK",Activos!$O18*MAX(0,MIN(EDATE(BC$5,1),Activos!$N18,IF(ISNUMBER(Activos!$L18),Activos!$L18,Activos!$N18))-MAX(BC$5,Activos!$J18)),"")</f>
        <v/>
      </c>
      <c r="BD18" s="22" t="str">
        <f>IF(Activos!$V18="OK",Activos!$O18*MAX(0,MIN(EDATE(BD$5,1),Activos!$N18,IF(ISNUMBER(Activos!$L18),Activos!$L18,Activos!$N18))-MAX(BD$5,Activos!$J18)),"")</f>
        <v/>
      </c>
      <c r="BE18" s="22" t="str">
        <f>IF(Activos!$V18="OK",Activos!$O18*MAX(0,MIN(EDATE(BE$5,1),Activos!$N18,IF(ISNUMBER(Activos!$L18),Activos!$L18,Activos!$N18))-MAX(BE$5,Activos!$J18)),"")</f>
        <v/>
      </c>
      <c r="BF18" s="22" t="str">
        <f>IF(Activos!$V18="OK",Activos!$O18*MAX(0,MIN(EDATE(BF$5,1),Activos!$N18,IF(ISNUMBER(Activos!$L18),Activos!$L18,Activos!$N18))-MAX(BF$5,Activos!$J18)),"")</f>
        <v/>
      </c>
      <c r="BG18" s="22" t="str">
        <f>IF(Activos!$V18="OK",Activos!$O18*MAX(0,MIN(EDATE(BG$5,1),Activos!$N18,IF(ISNUMBER(Activos!$L18),Activos!$L18,Activos!$N18))-MAX(BG$5,Activos!$J18)),"")</f>
        <v/>
      </c>
      <c r="BH18" s="22" t="str">
        <f>IF(Activos!$V18="OK",Activos!$O18*MAX(0,MIN(EDATE(BH$5,1),Activos!$N18,IF(ISNUMBER(Activos!$L18),Activos!$L18,Activos!$N18))-MAX(BH$5,Activos!$J18)),"")</f>
        <v/>
      </c>
      <c r="BI18" s="22" t="str">
        <f>IF(Activos!$V18="OK",Activos!$O18*MAX(0,MIN(EDATE(BI$5,1),Activos!$N18,IF(ISNUMBER(Activos!$L18),Activos!$L18,Activos!$N18))-MAX(BI$5,Activos!$J18)),"")</f>
        <v/>
      </c>
      <c r="BJ18" s="22" t="str">
        <f>IF(Activos!$V18="OK",Activos!$O18*MAX(0,MIN(EDATE(BJ$5,1),Activos!$N18,IF(ISNUMBER(Activos!$L18),Activos!$L18,Activos!$N18))-MAX(BJ$5,Activos!$J18)),"")</f>
        <v/>
      </c>
      <c r="BK18" s="22" t="str">
        <f>IF(Activos!$V18="OK",Activos!$O18*MAX(0,MIN(EDATE(BK$5,1),Activos!$N18,IF(ISNUMBER(Activos!$L18),Activos!$L18,Activos!$N18))-MAX(BK$5,Activos!$J18)),"")</f>
        <v/>
      </c>
      <c r="BL18" s="31" t="str">
        <f>IF(Activos!$V18="OK",Activos!$O18*MAX(0,MIN(EDATE(BL$5,1),Activos!$N18,IF(ISNUMBER(Activos!$L18),Activos!$L18,Activos!$N18))-MAX(BL$5,Activos!$J18)),"")</f>
        <v/>
      </c>
    </row>
    <row r="19" ht="27.0" customHeight="1">
      <c r="A19" s="1"/>
      <c r="B19" s="1"/>
      <c r="C19" s="1" t="str">
        <f>IF(Activos!C19="","",Activos!C19)</f>
        <v/>
      </c>
      <c r="D19" s="1" t="str">
        <f>IF(C19="","",Activos!D19)</f>
        <v/>
      </c>
      <c r="E19" s="22" t="str">
        <f>IF(Activos!$V19="OK",Activos!$O19*MAX(0,MIN(EDATE(E$5,1),Activos!$N19,IF(ISNUMBER(Activos!$L19),Activos!$L19,Activos!$N19))-MAX(E$5,Activos!$J19)),"")</f>
        <v/>
      </c>
      <c r="F19" s="22" t="str">
        <f>IF(Activos!$V19="OK",Activos!$O19*MAX(0,MIN(EDATE(F$5,1),Activos!$N19,IF(ISNUMBER(Activos!$L19),Activos!$L19,Activos!$N19))-MAX(F$5,Activos!$J19)),"")</f>
        <v/>
      </c>
      <c r="G19" s="22" t="str">
        <f>IF(Activos!$V19="OK",Activos!$O19*MAX(0,MIN(EDATE(G$5,1),Activos!$N19,IF(ISNUMBER(Activos!$L19),Activos!$L19,Activos!$N19))-MAX(G$5,Activos!$J19)),"")</f>
        <v/>
      </c>
      <c r="H19" s="22" t="str">
        <f>IF(Activos!$V19="OK",Activos!$O19*MAX(0,MIN(EDATE(H$5,1),Activos!$N19,IF(ISNUMBER(Activos!$L19),Activos!$L19,Activos!$N19))-MAX(H$5,Activos!$J19)),"")</f>
        <v/>
      </c>
      <c r="I19" s="22" t="str">
        <f>IF(Activos!$V19="OK",Activos!$O19*MAX(0,MIN(EDATE(I$5,1),Activos!$N19,IF(ISNUMBER(Activos!$L19),Activos!$L19,Activos!$N19))-MAX(I$5,Activos!$J19)),"")</f>
        <v/>
      </c>
      <c r="J19" s="22" t="str">
        <f>IF(Activos!$V19="OK",Activos!$O19*MAX(0,MIN(EDATE(J$5,1),Activos!$N19,IF(ISNUMBER(Activos!$L19),Activos!$L19,Activos!$N19))-MAX(J$5,Activos!$J19)),"")</f>
        <v/>
      </c>
      <c r="K19" s="22" t="str">
        <f>IF(Activos!$V19="OK",Activos!$O19*MAX(0,MIN(EDATE(K$5,1),Activos!$N19,IF(ISNUMBER(Activos!$L19),Activos!$L19,Activos!$N19))-MAX(K$5,Activos!$J19)),"")</f>
        <v/>
      </c>
      <c r="L19" s="22" t="str">
        <f>IF(Activos!$V19="OK",Activos!$O19*MAX(0,MIN(EDATE(L$5,1),Activos!$N19,IF(ISNUMBER(Activos!$L19),Activos!$L19,Activos!$N19))-MAX(L$5,Activos!$J19)),"")</f>
        <v/>
      </c>
      <c r="M19" s="22" t="str">
        <f>IF(Activos!$V19="OK",Activos!$O19*MAX(0,MIN(EDATE(M$5,1),Activos!$N19,IF(ISNUMBER(Activos!$L19),Activos!$L19,Activos!$N19))-MAX(M$5,Activos!$J19)),"")</f>
        <v/>
      </c>
      <c r="N19" s="22" t="str">
        <f>IF(Activos!$V19="OK",Activos!$O19*MAX(0,MIN(EDATE(N$5,1),Activos!$N19,IF(ISNUMBER(Activos!$L19),Activos!$L19,Activos!$N19))-MAX(N$5,Activos!$J19)),"")</f>
        <v/>
      </c>
      <c r="O19" s="22" t="str">
        <f>IF(Activos!$V19="OK",Activos!$O19*MAX(0,MIN(EDATE(O$5,1),Activos!$N19,IF(ISNUMBER(Activos!$L19),Activos!$L19,Activos!$N19))-MAX(O$5,Activos!$J19)),"")</f>
        <v/>
      </c>
      <c r="P19" s="22" t="str">
        <f>IF(Activos!$V19="OK",Activos!$O19*MAX(0,MIN(EDATE(P$5,1),Activos!$N19,IF(ISNUMBER(Activos!$L19),Activos!$L19,Activos!$N19))-MAX(P$5,Activos!$J19)),"")</f>
        <v/>
      </c>
      <c r="Q19" s="22" t="str">
        <f>IF(Activos!$V19="OK",Activos!$O19*MAX(0,MIN(EDATE(Q$5,1),Activos!$N19,IF(ISNUMBER(Activos!$L19),Activos!$L19,Activos!$N19))-MAX(Q$5,Activos!$J19)),"")</f>
        <v/>
      </c>
      <c r="R19" s="22" t="str">
        <f>IF(Activos!$V19="OK",Activos!$O19*MAX(0,MIN(EDATE(R$5,1),Activos!$N19,IF(ISNUMBER(Activos!$L19),Activos!$L19,Activos!$N19))-MAX(R$5,Activos!$J19)),"")</f>
        <v/>
      </c>
      <c r="S19" s="22" t="str">
        <f>IF(Activos!$V19="OK",Activos!$O19*MAX(0,MIN(EDATE(S$5,1),Activos!$N19,IF(ISNUMBER(Activos!$L19),Activos!$L19,Activos!$N19))-MAX(S$5,Activos!$J19)),"")</f>
        <v/>
      </c>
      <c r="T19" s="22" t="str">
        <f>IF(Activos!$V19="OK",Activos!$O19*MAX(0,MIN(EDATE(T$5,1),Activos!$N19,IF(ISNUMBER(Activos!$L19),Activos!$L19,Activos!$N19))-MAX(T$5,Activos!$J19)),"")</f>
        <v/>
      </c>
      <c r="U19" s="22" t="str">
        <f>IF(Activos!$V19="OK",Activos!$O19*MAX(0,MIN(EDATE(U$5,1),Activos!$N19,IF(ISNUMBER(Activos!$L19),Activos!$L19,Activos!$N19))-MAX(U$5,Activos!$J19)),"")</f>
        <v/>
      </c>
      <c r="V19" s="22" t="str">
        <f>IF(Activos!$V19="OK",Activos!$O19*MAX(0,MIN(EDATE(V$5,1),Activos!$N19,IF(ISNUMBER(Activos!$L19),Activos!$L19,Activos!$N19))-MAX(V$5,Activos!$J19)),"")</f>
        <v/>
      </c>
      <c r="W19" s="22" t="str">
        <f>IF(Activos!$V19="OK",Activos!$O19*MAX(0,MIN(EDATE(W$5,1),Activos!$N19,IF(ISNUMBER(Activos!$L19),Activos!$L19,Activos!$N19))-MAX(W$5,Activos!$J19)),"")</f>
        <v/>
      </c>
      <c r="X19" s="22" t="str">
        <f>IF(Activos!$V19="OK",Activos!$O19*MAX(0,MIN(EDATE(X$5,1),Activos!$N19,IF(ISNUMBER(Activos!$L19),Activos!$L19,Activos!$N19))-MAX(X$5,Activos!$J19)),"")</f>
        <v/>
      </c>
      <c r="Y19" s="22" t="str">
        <f>IF(Activos!$V19="OK",Activos!$O19*MAX(0,MIN(EDATE(Y$5,1),Activos!$N19,IF(ISNUMBER(Activos!$L19),Activos!$L19,Activos!$N19))-MAX(Y$5,Activos!$J19)),"")</f>
        <v/>
      </c>
      <c r="Z19" s="22" t="str">
        <f>IF(Activos!$V19="OK",Activos!$O19*MAX(0,MIN(EDATE(Z$5,1),Activos!$N19,IF(ISNUMBER(Activos!$L19),Activos!$L19,Activos!$N19))-MAX(Z$5,Activos!$J19)),"")</f>
        <v/>
      </c>
      <c r="AA19" s="22" t="str">
        <f>IF(Activos!$V19="OK",Activos!$O19*MAX(0,MIN(EDATE(AA$5,1),Activos!$N19,IF(ISNUMBER(Activos!$L19),Activos!$L19,Activos!$N19))-MAX(AA$5,Activos!$J19)),"")</f>
        <v/>
      </c>
      <c r="AB19" s="22" t="str">
        <f>IF(Activos!$V19="OK",Activos!$O19*MAX(0,MIN(EDATE(AB$5,1),Activos!$N19,IF(ISNUMBER(Activos!$L19),Activos!$L19,Activos!$N19))-MAX(AB$5,Activos!$J19)),"")</f>
        <v/>
      </c>
      <c r="AC19" s="22" t="str">
        <f>IF(Activos!$V19="OK",Activos!$O19*MAX(0,MIN(EDATE(AC$5,1),Activos!$N19,IF(ISNUMBER(Activos!$L19),Activos!$L19,Activos!$N19))-MAX(AC$5,Activos!$J19)),"")</f>
        <v/>
      </c>
      <c r="AD19" s="22" t="str">
        <f>IF(Activos!$V19="OK",Activos!$O19*MAX(0,MIN(EDATE(AD$5,1),Activos!$N19,IF(ISNUMBER(Activos!$L19),Activos!$L19,Activos!$N19))-MAX(AD$5,Activos!$J19)),"")</f>
        <v/>
      </c>
      <c r="AE19" s="22" t="str">
        <f>IF(Activos!$V19="OK",Activos!$O19*MAX(0,MIN(EDATE(AE$5,1),Activos!$N19,IF(ISNUMBER(Activos!$L19),Activos!$L19,Activos!$N19))-MAX(AE$5,Activos!$J19)),"")</f>
        <v/>
      </c>
      <c r="AF19" s="22" t="str">
        <f>IF(Activos!$V19="OK",Activos!$O19*MAX(0,MIN(EDATE(AF$5,1),Activos!$N19,IF(ISNUMBER(Activos!$L19),Activos!$L19,Activos!$N19))-MAX(AF$5,Activos!$J19)),"")</f>
        <v/>
      </c>
      <c r="AG19" s="22" t="str">
        <f>IF(Activos!$V19="OK",Activos!$O19*MAX(0,MIN(EDATE(AG$5,1),Activos!$N19,IF(ISNUMBER(Activos!$L19),Activos!$L19,Activos!$N19))-MAX(AG$5,Activos!$J19)),"")</f>
        <v/>
      </c>
      <c r="AH19" s="22" t="str">
        <f>IF(Activos!$V19="OK",Activos!$O19*MAX(0,MIN(EDATE(AH$5,1),Activos!$N19,IF(ISNUMBER(Activos!$L19),Activos!$L19,Activos!$N19))-MAX(AH$5,Activos!$J19)),"")</f>
        <v/>
      </c>
      <c r="AI19" s="22" t="str">
        <f>IF(Activos!$V19="OK",Activos!$O19*MAX(0,MIN(EDATE(AI$5,1),Activos!$N19,IF(ISNUMBER(Activos!$L19),Activos!$L19,Activos!$N19))-MAX(AI$5,Activos!$J19)),"")</f>
        <v/>
      </c>
      <c r="AJ19" s="22" t="str">
        <f>IF(Activos!$V19="OK",Activos!$O19*MAX(0,MIN(EDATE(AJ$5,1),Activos!$N19,IF(ISNUMBER(Activos!$L19),Activos!$L19,Activos!$N19))-MAX(AJ$5,Activos!$J19)),"")</f>
        <v/>
      </c>
      <c r="AK19" s="22" t="str">
        <f>IF(Activos!$V19="OK",Activos!$O19*MAX(0,MIN(EDATE(AK$5,1),Activos!$N19,IF(ISNUMBER(Activos!$L19),Activos!$L19,Activos!$N19))-MAX(AK$5,Activos!$J19)),"")</f>
        <v/>
      </c>
      <c r="AL19" s="22" t="str">
        <f>IF(Activos!$V19="OK",Activos!$O19*MAX(0,MIN(EDATE(AL$5,1),Activos!$N19,IF(ISNUMBER(Activos!$L19),Activos!$L19,Activos!$N19))-MAX(AL$5,Activos!$J19)),"")</f>
        <v/>
      </c>
      <c r="AM19" s="22" t="str">
        <f>IF(Activos!$V19="OK",Activos!$O19*MAX(0,MIN(EDATE(AM$5,1),Activos!$N19,IF(ISNUMBER(Activos!$L19),Activos!$L19,Activos!$N19))-MAX(AM$5,Activos!$J19)),"")</f>
        <v/>
      </c>
      <c r="AN19" s="22" t="str">
        <f>IF(Activos!$V19="OK",Activos!$O19*MAX(0,MIN(EDATE(AN$5,1),Activos!$N19,IF(ISNUMBER(Activos!$L19),Activos!$L19,Activos!$N19))-MAX(AN$5,Activos!$J19)),"")</f>
        <v/>
      </c>
      <c r="AO19" s="22" t="str">
        <f>IF(Activos!$V19="OK",Activos!$O19*MAX(0,MIN(EDATE(AO$5,1),Activos!$N19,IF(ISNUMBER(Activos!$L19),Activos!$L19,Activos!$N19))-MAX(AO$5,Activos!$J19)),"")</f>
        <v/>
      </c>
      <c r="AP19" s="22" t="str">
        <f>IF(Activos!$V19="OK",Activos!$O19*MAX(0,MIN(EDATE(AP$5,1),Activos!$N19,IF(ISNUMBER(Activos!$L19),Activos!$L19,Activos!$N19))-MAX(AP$5,Activos!$J19)),"")</f>
        <v/>
      </c>
      <c r="AQ19" s="22" t="str">
        <f>IF(Activos!$V19="OK",Activos!$O19*MAX(0,MIN(EDATE(AQ$5,1),Activos!$N19,IF(ISNUMBER(Activos!$L19),Activos!$L19,Activos!$N19))-MAX(AQ$5,Activos!$J19)),"")</f>
        <v/>
      </c>
      <c r="AR19" s="22" t="str">
        <f>IF(Activos!$V19="OK",Activos!$O19*MAX(0,MIN(EDATE(AR$5,1),Activos!$N19,IF(ISNUMBER(Activos!$L19),Activos!$L19,Activos!$N19))-MAX(AR$5,Activos!$J19)),"")</f>
        <v/>
      </c>
      <c r="AS19" s="22" t="str">
        <f>IF(Activos!$V19="OK",Activos!$O19*MAX(0,MIN(EDATE(AS$5,1),Activos!$N19,IF(ISNUMBER(Activos!$L19),Activos!$L19,Activos!$N19))-MAX(AS$5,Activos!$J19)),"")</f>
        <v/>
      </c>
      <c r="AT19" s="22" t="str">
        <f>IF(Activos!$V19="OK",Activos!$O19*MAX(0,MIN(EDATE(AT$5,1),Activos!$N19,IF(ISNUMBER(Activos!$L19),Activos!$L19,Activos!$N19))-MAX(AT$5,Activos!$J19)),"")</f>
        <v/>
      </c>
      <c r="AU19" s="22" t="str">
        <f>IF(Activos!$V19="OK",Activos!$O19*MAX(0,MIN(EDATE(AU$5,1),Activos!$N19,IF(ISNUMBER(Activos!$L19),Activos!$L19,Activos!$N19))-MAX(AU$5,Activos!$J19)),"")</f>
        <v/>
      </c>
      <c r="AV19" s="22" t="str">
        <f>IF(Activos!$V19="OK",Activos!$O19*MAX(0,MIN(EDATE(AV$5,1),Activos!$N19,IF(ISNUMBER(Activos!$L19),Activos!$L19,Activos!$N19))-MAX(AV$5,Activos!$J19)),"")</f>
        <v/>
      </c>
      <c r="AW19" s="22" t="str">
        <f>IF(Activos!$V19="OK",Activos!$O19*MAX(0,MIN(EDATE(AW$5,1),Activos!$N19,IF(ISNUMBER(Activos!$L19),Activos!$L19,Activos!$N19))-MAX(AW$5,Activos!$J19)),"")</f>
        <v/>
      </c>
      <c r="AX19" s="22" t="str">
        <f>IF(Activos!$V19="OK",Activos!$O19*MAX(0,MIN(EDATE(AX$5,1),Activos!$N19,IF(ISNUMBER(Activos!$L19),Activos!$L19,Activos!$N19))-MAX(AX$5,Activos!$J19)),"")</f>
        <v/>
      </c>
      <c r="AY19" s="22" t="str">
        <f>IF(Activos!$V19="OK",Activos!$O19*MAX(0,MIN(EDATE(AY$5,1),Activos!$N19,IF(ISNUMBER(Activos!$L19),Activos!$L19,Activos!$N19))-MAX(AY$5,Activos!$J19)),"")</f>
        <v/>
      </c>
      <c r="AZ19" s="22" t="str">
        <f>IF(Activos!$V19="OK",Activos!$O19*MAX(0,MIN(EDATE(AZ$5,1),Activos!$N19,IF(ISNUMBER(Activos!$L19),Activos!$L19,Activos!$N19))-MAX(AZ$5,Activos!$J19)),"")</f>
        <v/>
      </c>
      <c r="BA19" s="22" t="str">
        <f>IF(Activos!$V19="OK",Activos!$O19*MAX(0,MIN(EDATE(BA$5,1),Activos!$N19,IF(ISNUMBER(Activos!$L19),Activos!$L19,Activos!$N19))-MAX(BA$5,Activos!$J19)),"")</f>
        <v/>
      </c>
      <c r="BB19" s="22" t="str">
        <f>IF(Activos!$V19="OK",Activos!$O19*MAX(0,MIN(EDATE(BB$5,1),Activos!$N19,IF(ISNUMBER(Activos!$L19),Activos!$L19,Activos!$N19))-MAX(BB$5,Activos!$J19)),"")</f>
        <v/>
      </c>
      <c r="BC19" s="22" t="str">
        <f>IF(Activos!$V19="OK",Activos!$O19*MAX(0,MIN(EDATE(BC$5,1),Activos!$N19,IF(ISNUMBER(Activos!$L19),Activos!$L19,Activos!$N19))-MAX(BC$5,Activos!$J19)),"")</f>
        <v/>
      </c>
      <c r="BD19" s="22" t="str">
        <f>IF(Activos!$V19="OK",Activos!$O19*MAX(0,MIN(EDATE(BD$5,1),Activos!$N19,IF(ISNUMBER(Activos!$L19),Activos!$L19,Activos!$N19))-MAX(BD$5,Activos!$J19)),"")</f>
        <v/>
      </c>
      <c r="BE19" s="22" t="str">
        <f>IF(Activos!$V19="OK",Activos!$O19*MAX(0,MIN(EDATE(BE$5,1),Activos!$N19,IF(ISNUMBER(Activos!$L19),Activos!$L19,Activos!$N19))-MAX(BE$5,Activos!$J19)),"")</f>
        <v/>
      </c>
      <c r="BF19" s="22" t="str">
        <f>IF(Activos!$V19="OK",Activos!$O19*MAX(0,MIN(EDATE(BF$5,1),Activos!$N19,IF(ISNUMBER(Activos!$L19),Activos!$L19,Activos!$N19))-MAX(BF$5,Activos!$J19)),"")</f>
        <v/>
      </c>
      <c r="BG19" s="22" t="str">
        <f>IF(Activos!$V19="OK",Activos!$O19*MAX(0,MIN(EDATE(BG$5,1),Activos!$N19,IF(ISNUMBER(Activos!$L19),Activos!$L19,Activos!$N19))-MAX(BG$5,Activos!$J19)),"")</f>
        <v/>
      </c>
      <c r="BH19" s="22" t="str">
        <f>IF(Activos!$V19="OK",Activos!$O19*MAX(0,MIN(EDATE(BH$5,1),Activos!$N19,IF(ISNUMBER(Activos!$L19),Activos!$L19,Activos!$N19))-MAX(BH$5,Activos!$J19)),"")</f>
        <v/>
      </c>
      <c r="BI19" s="22" t="str">
        <f>IF(Activos!$V19="OK",Activos!$O19*MAX(0,MIN(EDATE(BI$5,1),Activos!$N19,IF(ISNUMBER(Activos!$L19),Activos!$L19,Activos!$N19))-MAX(BI$5,Activos!$J19)),"")</f>
        <v/>
      </c>
      <c r="BJ19" s="22" t="str">
        <f>IF(Activos!$V19="OK",Activos!$O19*MAX(0,MIN(EDATE(BJ$5,1),Activos!$N19,IF(ISNUMBER(Activos!$L19),Activos!$L19,Activos!$N19))-MAX(BJ$5,Activos!$J19)),"")</f>
        <v/>
      </c>
      <c r="BK19" s="22" t="str">
        <f>IF(Activos!$V19="OK",Activos!$O19*MAX(0,MIN(EDATE(BK$5,1),Activos!$N19,IF(ISNUMBER(Activos!$L19),Activos!$L19,Activos!$N19))-MAX(BK$5,Activos!$J19)),"")</f>
        <v/>
      </c>
      <c r="BL19" s="31" t="str">
        <f>IF(Activos!$V19="OK",Activos!$O19*MAX(0,MIN(EDATE(BL$5,1),Activos!$N19,IF(ISNUMBER(Activos!$L19),Activos!$L19,Activos!$N19))-MAX(BL$5,Activos!$J19)),"")</f>
        <v/>
      </c>
    </row>
    <row r="20" ht="27.0" customHeight="1">
      <c r="A20" s="1"/>
      <c r="B20" s="1"/>
      <c r="C20" s="1" t="str">
        <f>IF(Activos!C20="","",Activos!C20)</f>
        <v/>
      </c>
      <c r="D20" s="1" t="str">
        <f>IF(C20="","",Activos!D20)</f>
        <v/>
      </c>
      <c r="E20" s="22" t="str">
        <f>IF(Activos!$V20="OK",Activos!$O20*MAX(0,MIN(EDATE(E$5,1),Activos!$N20,IF(ISNUMBER(Activos!$L20),Activos!$L20,Activos!$N20))-MAX(E$5,Activos!$J20)),"")</f>
        <v/>
      </c>
      <c r="F20" s="22" t="str">
        <f>IF(Activos!$V20="OK",Activos!$O20*MAX(0,MIN(EDATE(F$5,1),Activos!$N20,IF(ISNUMBER(Activos!$L20),Activos!$L20,Activos!$N20))-MAX(F$5,Activos!$J20)),"")</f>
        <v/>
      </c>
      <c r="G20" s="22" t="str">
        <f>IF(Activos!$V20="OK",Activos!$O20*MAX(0,MIN(EDATE(G$5,1),Activos!$N20,IF(ISNUMBER(Activos!$L20),Activos!$L20,Activos!$N20))-MAX(G$5,Activos!$J20)),"")</f>
        <v/>
      </c>
      <c r="H20" s="22" t="str">
        <f>IF(Activos!$V20="OK",Activos!$O20*MAX(0,MIN(EDATE(H$5,1),Activos!$N20,IF(ISNUMBER(Activos!$L20),Activos!$L20,Activos!$N20))-MAX(H$5,Activos!$J20)),"")</f>
        <v/>
      </c>
      <c r="I20" s="22" t="str">
        <f>IF(Activos!$V20="OK",Activos!$O20*MAX(0,MIN(EDATE(I$5,1),Activos!$N20,IF(ISNUMBER(Activos!$L20),Activos!$L20,Activos!$N20))-MAX(I$5,Activos!$J20)),"")</f>
        <v/>
      </c>
      <c r="J20" s="22" t="str">
        <f>IF(Activos!$V20="OK",Activos!$O20*MAX(0,MIN(EDATE(J$5,1),Activos!$N20,IF(ISNUMBER(Activos!$L20),Activos!$L20,Activos!$N20))-MAX(J$5,Activos!$J20)),"")</f>
        <v/>
      </c>
      <c r="K20" s="22" t="str">
        <f>IF(Activos!$V20="OK",Activos!$O20*MAX(0,MIN(EDATE(K$5,1),Activos!$N20,IF(ISNUMBER(Activos!$L20),Activos!$L20,Activos!$N20))-MAX(K$5,Activos!$J20)),"")</f>
        <v/>
      </c>
      <c r="L20" s="22" t="str">
        <f>IF(Activos!$V20="OK",Activos!$O20*MAX(0,MIN(EDATE(L$5,1),Activos!$N20,IF(ISNUMBER(Activos!$L20),Activos!$L20,Activos!$N20))-MAX(L$5,Activos!$J20)),"")</f>
        <v/>
      </c>
      <c r="M20" s="22" t="str">
        <f>IF(Activos!$V20="OK",Activos!$O20*MAX(0,MIN(EDATE(M$5,1),Activos!$N20,IF(ISNUMBER(Activos!$L20),Activos!$L20,Activos!$N20))-MAX(M$5,Activos!$J20)),"")</f>
        <v/>
      </c>
      <c r="N20" s="22" t="str">
        <f>IF(Activos!$V20="OK",Activos!$O20*MAX(0,MIN(EDATE(N$5,1),Activos!$N20,IF(ISNUMBER(Activos!$L20),Activos!$L20,Activos!$N20))-MAX(N$5,Activos!$J20)),"")</f>
        <v/>
      </c>
      <c r="O20" s="22" t="str">
        <f>IF(Activos!$V20="OK",Activos!$O20*MAX(0,MIN(EDATE(O$5,1),Activos!$N20,IF(ISNUMBER(Activos!$L20),Activos!$L20,Activos!$N20))-MAX(O$5,Activos!$J20)),"")</f>
        <v/>
      </c>
      <c r="P20" s="22" t="str">
        <f>IF(Activos!$V20="OK",Activos!$O20*MAX(0,MIN(EDATE(P$5,1),Activos!$N20,IF(ISNUMBER(Activos!$L20),Activos!$L20,Activos!$N20))-MAX(P$5,Activos!$J20)),"")</f>
        <v/>
      </c>
      <c r="Q20" s="22" t="str">
        <f>IF(Activos!$V20="OK",Activos!$O20*MAX(0,MIN(EDATE(Q$5,1),Activos!$N20,IF(ISNUMBER(Activos!$L20),Activos!$L20,Activos!$N20))-MAX(Q$5,Activos!$J20)),"")</f>
        <v/>
      </c>
      <c r="R20" s="22" t="str">
        <f>IF(Activos!$V20="OK",Activos!$O20*MAX(0,MIN(EDATE(R$5,1),Activos!$N20,IF(ISNUMBER(Activos!$L20),Activos!$L20,Activos!$N20))-MAX(R$5,Activos!$J20)),"")</f>
        <v/>
      </c>
      <c r="S20" s="22" t="str">
        <f>IF(Activos!$V20="OK",Activos!$O20*MAX(0,MIN(EDATE(S$5,1),Activos!$N20,IF(ISNUMBER(Activos!$L20),Activos!$L20,Activos!$N20))-MAX(S$5,Activos!$J20)),"")</f>
        <v/>
      </c>
      <c r="T20" s="22" t="str">
        <f>IF(Activos!$V20="OK",Activos!$O20*MAX(0,MIN(EDATE(T$5,1),Activos!$N20,IF(ISNUMBER(Activos!$L20),Activos!$L20,Activos!$N20))-MAX(T$5,Activos!$J20)),"")</f>
        <v/>
      </c>
      <c r="U20" s="22" t="str">
        <f>IF(Activos!$V20="OK",Activos!$O20*MAX(0,MIN(EDATE(U$5,1),Activos!$N20,IF(ISNUMBER(Activos!$L20),Activos!$L20,Activos!$N20))-MAX(U$5,Activos!$J20)),"")</f>
        <v/>
      </c>
      <c r="V20" s="22" t="str">
        <f>IF(Activos!$V20="OK",Activos!$O20*MAX(0,MIN(EDATE(V$5,1),Activos!$N20,IF(ISNUMBER(Activos!$L20),Activos!$L20,Activos!$N20))-MAX(V$5,Activos!$J20)),"")</f>
        <v/>
      </c>
      <c r="W20" s="22" t="str">
        <f>IF(Activos!$V20="OK",Activos!$O20*MAX(0,MIN(EDATE(W$5,1),Activos!$N20,IF(ISNUMBER(Activos!$L20),Activos!$L20,Activos!$N20))-MAX(W$5,Activos!$J20)),"")</f>
        <v/>
      </c>
      <c r="X20" s="22" t="str">
        <f>IF(Activos!$V20="OK",Activos!$O20*MAX(0,MIN(EDATE(X$5,1),Activos!$N20,IF(ISNUMBER(Activos!$L20),Activos!$L20,Activos!$N20))-MAX(X$5,Activos!$J20)),"")</f>
        <v/>
      </c>
      <c r="Y20" s="22" t="str">
        <f>IF(Activos!$V20="OK",Activos!$O20*MAX(0,MIN(EDATE(Y$5,1),Activos!$N20,IF(ISNUMBER(Activos!$L20),Activos!$L20,Activos!$N20))-MAX(Y$5,Activos!$J20)),"")</f>
        <v/>
      </c>
      <c r="Z20" s="22" t="str">
        <f>IF(Activos!$V20="OK",Activos!$O20*MAX(0,MIN(EDATE(Z$5,1),Activos!$N20,IF(ISNUMBER(Activos!$L20),Activos!$L20,Activos!$N20))-MAX(Z$5,Activos!$J20)),"")</f>
        <v/>
      </c>
      <c r="AA20" s="22" t="str">
        <f>IF(Activos!$V20="OK",Activos!$O20*MAX(0,MIN(EDATE(AA$5,1),Activos!$N20,IF(ISNUMBER(Activos!$L20),Activos!$L20,Activos!$N20))-MAX(AA$5,Activos!$J20)),"")</f>
        <v/>
      </c>
      <c r="AB20" s="22" t="str">
        <f>IF(Activos!$V20="OK",Activos!$O20*MAX(0,MIN(EDATE(AB$5,1),Activos!$N20,IF(ISNUMBER(Activos!$L20),Activos!$L20,Activos!$N20))-MAX(AB$5,Activos!$J20)),"")</f>
        <v/>
      </c>
      <c r="AC20" s="22" t="str">
        <f>IF(Activos!$V20="OK",Activos!$O20*MAX(0,MIN(EDATE(AC$5,1),Activos!$N20,IF(ISNUMBER(Activos!$L20),Activos!$L20,Activos!$N20))-MAX(AC$5,Activos!$J20)),"")</f>
        <v/>
      </c>
      <c r="AD20" s="22" t="str">
        <f>IF(Activos!$V20="OK",Activos!$O20*MAX(0,MIN(EDATE(AD$5,1),Activos!$N20,IF(ISNUMBER(Activos!$L20),Activos!$L20,Activos!$N20))-MAX(AD$5,Activos!$J20)),"")</f>
        <v/>
      </c>
      <c r="AE20" s="22" t="str">
        <f>IF(Activos!$V20="OK",Activos!$O20*MAX(0,MIN(EDATE(AE$5,1),Activos!$N20,IF(ISNUMBER(Activos!$L20),Activos!$L20,Activos!$N20))-MAX(AE$5,Activos!$J20)),"")</f>
        <v/>
      </c>
      <c r="AF20" s="22" t="str">
        <f>IF(Activos!$V20="OK",Activos!$O20*MAX(0,MIN(EDATE(AF$5,1),Activos!$N20,IF(ISNUMBER(Activos!$L20),Activos!$L20,Activos!$N20))-MAX(AF$5,Activos!$J20)),"")</f>
        <v/>
      </c>
      <c r="AG20" s="22" t="str">
        <f>IF(Activos!$V20="OK",Activos!$O20*MAX(0,MIN(EDATE(AG$5,1),Activos!$N20,IF(ISNUMBER(Activos!$L20),Activos!$L20,Activos!$N20))-MAX(AG$5,Activos!$J20)),"")</f>
        <v/>
      </c>
      <c r="AH20" s="22" t="str">
        <f>IF(Activos!$V20="OK",Activos!$O20*MAX(0,MIN(EDATE(AH$5,1),Activos!$N20,IF(ISNUMBER(Activos!$L20),Activos!$L20,Activos!$N20))-MAX(AH$5,Activos!$J20)),"")</f>
        <v/>
      </c>
      <c r="AI20" s="22" t="str">
        <f>IF(Activos!$V20="OK",Activos!$O20*MAX(0,MIN(EDATE(AI$5,1),Activos!$N20,IF(ISNUMBER(Activos!$L20),Activos!$L20,Activos!$N20))-MAX(AI$5,Activos!$J20)),"")</f>
        <v/>
      </c>
      <c r="AJ20" s="22" t="str">
        <f>IF(Activos!$V20="OK",Activos!$O20*MAX(0,MIN(EDATE(AJ$5,1),Activos!$N20,IF(ISNUMBER(Activos!$L20),Activos!$L20,Activos!$N20))-MAX(AJ$5,Activos!$J20)),"")</f>
        <v/>
      </c>
      <c r="AK20" s="22" t="str">
        <f>IF(Activos!$V20="OK",Activos!$O20*MAX(0,MIN(EDATE(AK$5,1),Activos!$N20,IF(ISNUMBER(Activos!$L20),Activos!$L20,Activos!$N20))-MAX(AK$5,Activos!$J20)),"")</f>
        <v/>
      </c>
      <c r="AL20" s="22" t="str">
        <f>IF(Activos!$V20="OK",Activos!$O20*MAX(0,MIN(EDATE(AL$5,1),Activos!$N20,IF(ISNUMBER(Activos!$L20),Activos!$L20,Activos!$N20))-MAX(AL$5,Activos!$J20)),"")</f>
        <v/>
      </c>
      <c r="AM20" s="22" t="str">
        <f>IF(Activos!$V20="OK",Activos!$O20*MAX(0,MIN(EDATE(AM$5,1),Activos!$N20,IF(ISNUMBER(Activos!$L20),Activos!$L20,Activos!$N20))-MAX(AM$5,Activos!$J20)),"")</f>
        <v/>
      </c>
      <c r="AN20" s="22" t="str">
        <f>IF(Activos!$V20="OK",Activos!$O20*MAX(0,MIN(EDATE(AN$5,1),Activos!$N20,IF(ISNUMBER(Activos!$L20),Activos!$L20,Activos!$N20))-MAX(AN$5,Activos!$J20)),"")</f>
        <v/>
      </c>
      <c r="AO20" s="22" t="str">
        <f>IF(Activos!$V20="OK",Activos!$O20*MAX(0,MIN(EDATE(AO$5,1),Activos!$N20,IF(ISNUMBER(Activos!$L20),Activos!$L20,Activos!$N20))-MAX(AO$5,Activos!$J20)),"")</f>
        <v/>
      </c>
      <c r="AP20" s="22" t="str">
        <f>IF(Activos!$V20="OK",Activos!$O20*MAX(0,MIN(EDATE(AP$5,1),Activos!$N20,IF(ISNUMBER(Activos!$L20),Activos!$L20,Activos!$N20))-MAX(AP$5,Activos!$J20)),"")</f>
        <v/>
      </c>
      <c r="AQ20" s="22" t="str">
        <f>IF(Activos!$V20="OK",Activos!$O20*MAX(0,MIN(EDATE(AQ$5,1),Activos!$N20,IF(ISNUMBER(Activos!$L20),Activos!$L20,Activos!$N20))-MAX(AQ$5,Activos!$J20)),"")</f>
        <v/>
      </c>
      <c r="AR20" s="22" t="str">
        <f>IF(Activos!$V20="OK",Activos!$O20*MAX(0,MIN(EDATE(AR$5,1),Activos!$N20,IF(ISNUMBER(Activos!$L20),Activos!$L20,Activos!$N20))-MAX(AR$5,Activos!$J20)),"")</f>
        <v/>
      </c>
      <c r="AS20" s="22" t="str">
        <f>IF(Activos!$V20="OK",Activos!$O20*MAX(0,MIN(EDATE(AS$5,1),Activos!$N20,IF(ISNUMBER(Activos!$L20),Activos!$L20,Activos!$N20))-MAX(AS$5,Activos!$J20)),"")</f>
        <v/>
      </c>
      <c r="AT20" s="22" t="str">
        <f>IF(Activos!$V20="OK",Activos!$O20*MAX(0,MIN(EDATE(AT$5,1),Activos!$N20,IF(ISNUMBER(Activos!$L20),Activos!$L20,Activos!$N20))-MAX(AT$5,Activos!$J20)),"")</f>
        <v/>
      </c>
      <c r="AU20" s="22" t="str">
        <f>IF(Activos!$V20="OK",Activos!$O20*MAX(0,MIN(EDATE(AU$5,1),Activos!$N20,IF(ISNUMBER(Activos!$L20),Activos!$L20,Activos!$N20))-MAX(AU$5,Activos!$J20)),"")</f>
        <v/>
      </c>
      <c r="AV20" s="22" t="str">
        <f>IF(Activos!$V20="OK",Activos!$O20*MAX(0,MIN(EDATE(AV$5,1),Activos!$N20,IF(ISNUMBER(Activos!$L20),Activos!$L20,Activos!$N20))-MAX(AV$5,Activos!$J20)),"")</f>
        <v/>
      </c>
      <c r="AW20" s="22" t="str">
        <f>IF(Activos!$V20="OK",Activos!$O20*MAX(0,MIN(EDATE(AW$5,1),Activos!$N20,IF(ISNUMBER(Activos!$L20),Activos!$L20,Activos!$N20))-MAX(AW$5,Activos!$J20)),"")</f>
        <v/>
      </c>
      <c r="AX20" s="22" t="str">
        <f>IF(Activos!$V20="OK",Activos!$O20*MAX(0,MIN(EDATE(AX$5,1),Activos!$N20,IF(ISNUMBER(Activos!$L20),Activos!$L20,Activos!$N20))-MAX(AX$5,Activos!$J20)),"")</f>
        <v/>
      </c>
      <c r="AY20" s="22" t="str">
        <f>IF(Activos!$V20="OK",Activos!$O20*MAX(0,MIN(EDATE(AY$5,1),Activos!$N20,IF(ISNUMBER(Activos!$L20),Activos!$L20,Activos!$N20))-MAX(AY$5,Activos!$J20)),"")</f>
        <v/>
      </c>
      <c r="AZ20" s="22" t="str">
        <f>IF(Activos!$V20="OK",Activos!$O20*MAX(0,MIN(EDATE(AZ$5,1),Activos!$N20,IF(ISNUMBER(Activos!$L20),Activos!$L20,Activos!$N20))-MAX(AZ$5,Activos!$J20)),"")</f>
        <v/>
      </c>
      <c r="BA20" s="22" t="str">
        <f>IF(Activos!$V20="OK",Activos!$O20*MAX(0,MIN(EDATE(BA$5,1),Activos!$N20,IF(ISNUMBER(Activos!$L20),Activos!$L20,Activos!$N20))-MAX(BA$5,Activos!$J20)),"")</f>
        <v/>
      </c>
      <c r="BB20" s="22" t="str">
        <f>IF(Activos!$V20="OK",Activos!$O20*MAX(0,MIN(EDATE(BB$5,1),Activos!$N20,IF(ISNUMBER(Activos!$L20),Activos!$L20,Activos!$N20))-MAX(BB$5,Activos!$J20)),"")</f>
        <v/>
      </c>
      <c r="BC20" s="22" t="str">
        <f>IF(Activos!$V20="OK",Activos!$O20*MAX(0,MIN(EDATE(BC$5,1),Activos!$N20,IF(ISNUMBER(Activos!$L20),Activos!$L20,Activos!$N20))-MAX(BC$5,Activos!$J20)),"")</f>
        <v/>
      </c>
      <c r="BD20" s="22" t="str">
        <f>IF(Activos!$V20="OK",Activos!$O20*MAX(0,MIN(EDATE(BD$5,1),Activos!$N20,IF(ISNUMBER(Activos!$L20),Activos!$L20,Activos!$N20))-MAX(BD$5,Activos!$J20)),"")</f>
        <v/>
      </c>
      <c r="BE20" s="22" t="str">
        <f>IF(Activos!$V20="OK",Activos!$O20*MAX(0,MIN(EDATE(BE$5,1),Activos!$N20,IF(ISNUMBER(Activos!$L20),Activos!$L20,Activos!$N20))-MAX(BE$5,Activos!$J20)),"")</f>
        <v/>
      </c>
      <c r="BF20" s="22" t="str">
        <f>IF(Activos!$V20="OK",Activos!$O20*MAX(0,MIN(EDATE(BF$5,1),Activos!$N20,IF(ISNUMBER(Activos!$L20),Activos!$L20,Activos!$N20))-MAX(BF$5,Activos!$J20)),"")</f>
        <v/>
      </c>
      <c r="BG20" s="22" t="str">
        <f>IF(Activos!$V20="OK",Activos!$O20*MAX(0,MIN(EDATE(BG$5,1),Activos!$N20,IF(ISNUMBER(Activos!$L20),Activos!$L20,Activos!$N20))-MAX(BG$5,Activos!$J20)),"")</f>
        <v/>
      </c>
      <c r="BH20" s="22" t="str">
        <f>IF(Activos!$V20="OK",Activos!$O20*MAX(0,MIN(EDATE(BH$5,1),Activos!$N20,IF(ISNUMBER(Activos!$L20),Activos!$L20,Activos!$N20))-MAX(BH$5,Activos!$J20)),"")</f>
        <v/>
      </c>
      <c r="BI20" s="22" t="str">
        <f>IF(Activos!$V20="OK",Activos!$O20*MAX(0,MIN(EDATE(BI$5,1),Activos!$N20,IF(ISNUMBER(Activos!$L20),Activos!$L20,Activos!$N20))-MAX(BI$5,Activos!$J20)),"")</f>
        <v/>
      </c>
      <c r="BJ20" s="22" t="str">
        <f>IF(Activos!$V20="OK",Activos!$O20*MAX(0,MIN(EDATE(BJ$5,1),Activos!$N20,IF(ISNUMBER(Activos!$L20),Activos!$L20,Activos!$N20))-MAX(BJ$5,Activos!$J20)),"")</f>
        <v/>
      </c>
      <c r="BK20" s="22" t="str">
        <f>IF(Activos!$V20="OK",Activos!$O20*MAX(0,MIN(EDATE(BK$5,1),Activos!$N20,IF(ISNUMBER(Activos!$L20),Activos!$L20,Activos!$N20))-MAX(BK$5,Activos!$J20)),"")</f>
        <v/>
      </c>
      <c r="BL20" s="31" t="str">
        <f>IF(Activos!$V20="OK",Activos!$O20*MAX(0,MIN(EDATE(BL$5,1),Activos!$N20,IF(ISNUMBER(Activos!$L20),Activos!$L20,Activos!$N20))-MAX(BL$5,Activos!$J20)),"")</f>
        <v/>
      </c>
    </row>
    <row r="21" ht="27.0" customHeight="1">
      <c r="A21" s="1"/>
      <c r="B21" s="1"/>
      <c r="C21" s="1" t="str">
        <f>IF(Activos!C21="","",Activos!C21)</f>
        <v/>
      </c>
      <c r="D21" s="1" t="str">
        <f>IF(C21="","",Activos!D21)</f>
        <v/>
      </c>
      <c r="E21" s="22" t="str">
        <f>IF(Activos!$V21="OK",Activos!$O21*MAX(0,MIN(EDATE(E$5,1),Activos!$N21,IF(ISNUMBER(Activos!$L21),Activos!$L21,Activos!$N21))-MAX(E$5,Activos!$J21)),"")</f>
        <v/>
      </c>
      <c r="F21" s="22" t="str">
        <f>IF(Activos!$V21="OK",Activos!$O21*MAX(0,MIN(EDATE(F$5,1),Activos!$N21,IF(ISNUMBER(Activos!$L21),Activos!$L21,Activos!$N21))-MAX(F$5,Activos!$J21)),"")</f>
        <v/>
      </c>
      <c r="G21" s="22" t="str">
        <f>IF(Activos!$V21="OK",Activos!$O21*MAX(0,MIN(EDATE(G$5,1),Activos!$N21,IF(ISNUMBER(Activos!$L21),Activos!$L21,Activos!$N21))-MAX(G$5,Activos!$J21)),"")</f>
        <v/>
      </c>
      <c r="H21" s="22" t="str">
        <f>IF(Activos!$V21="OK",Activos!$O21*MAX(0,MIN(EDATE(H$5,1),Activos!$N21,IF(ISNUMBER(Activos!$L21),Activos!$L21,Activos!$N21))-MAX(H$5,Activos!$J21)),"")</f>
        <v/>
      </c>
      <c r="I21" s="22" t="str">
        <f>IF(Activos!$V21="OK",Activos!$O21*MAX(0,MIN(EDATE(I$5,1),Activos!$N21,IF(ISNUMBER(Activos!$L21),Activos!$L21,Activos!$N21))-MAX(I$5,Activos!$J21)),"")</f>
        <v/>
      </c>
      <c r="J21" s="22" t="str">
        <f>IF(Activos!$V21="OK",Activos!$O21*MAX(0,MIN(EDATE(J$5,1),Activos!$N21,IF(ISNUMBER(Activos!$L21),Activos!$L21,Activos!$N21))-MAX(J$5,Activos!$J21)),"")</f>
        <v/>
      </c>
      <c r="K21" s="22" t="str">
        <f>IF(Activos!$V21="OK",Activos!$O21*MAX(0,MIN(EDATE(K$5,1),Activos!$N21,IF(ISNUMBER(Activos!$L21),Activos!$L21,Activos!$N21))-MAX(K$5,Activos!$J21)),"")</f>
        <v/>
      </c>
      <c r="L21" s="22" t="str">
        <f>IF(Activos!$V21="OK",Activos!$O21*MAX(0,MIN(EDATE(L$5,1),Activos!$N21,IF(ISNUMBER(Activos!$L21),Activos!$L21,Activos!$N21))-MAX(L$5,Activos!$J21)),"")</f>
        <v/>
      </c>
      <c r="M21" s="22" t="str">
        <f>IF(Activos!$V21="OK",Activos!$O21*MAX(0,MIN(EDATE(M$5,1),Activos!$N21,IF(ISNUMBER(Activos!$L21),Activos!$L21,Activos!$N21))-MAX(M$5,Activos!$J21)),"")</f>
        <v/>
      </c>
      <c r="N21" s="22" t="str">
        <f>IF(Activos!$V21="OK",Activos!$O21*MAX(0,MIN(EDATE(N$5,1),Activos!$N21,IF(ISNUMBER(Activos!$L21),Activos!$L21,Activos!$N21))-MAX(N$5,Activos!$J21)),"")</f>
        <v/>
      </c>
      <c r="O21" s="22" t="str">
        <f>IF(Activos!$V21="OK",Activos!$O21*MAX(0,MIN(EDATE(O$5,1),Activos!$N21,IF(ISNUMBER(Activos!$L21),Activos!$L21,Activos!$N21))-MAX(O$5,Activos!$J21)),"")</f>
        <v/>
      </c>
      <c r="P21" s="22" t="str">
        <f>IF(Activos!$V21="OK",Activos!$O21*MAX(0,MIN(EDATE(P$5,1),Activos!$N21,IF(ISNUMBER(Activos!$L21),Activos!$L21,Activos!$N21))-MAX(P$5,Activos!$J21)),"")</f>
        <v/>
      </c>
      <c r="Q21" s="22" t="str">
        <f>IF(Activos!$V21="OK",Activos!$O21*MAX(0,MIN(EDATE(Q$5,1),Activos!$N21,IF(ISNUMBER(Activos!$L21),Activos!$L21,Activos!$N21))-MAX(Q$5,Activos!$J21)),"")</f>
        <v/>
      </c>
      <c r="R21" s="22" t="str">
        <f>IF(Activos!$V21="OK",Activos!$O21*MAX(0,MIN(EDATE(R$5,1),Activos!$N21,IF(ISNUMBER(Activos!$L21),Activos!$L21,Activos!$N21))-MAX(R$5,Activos!$J21)),"")</f>
        <v/>
      </c>
      <c r="S21" s="22" t="str">
        <f>IF(Activos!$V21="OK",Activos!$O21*MAX(0,MIN(EDATE(S$5,1),Activos!$N21,IF(ISNUMBER(Activos!$L21),Activos!$L21,Activos!$N21))-MAX(S$5,Activos!$J21)),"")</f>
        <v/>
      </c>
      <c r="T21" s="22" t="str">
        <f>IF(Activos!$V21="OK",Activos!$O21*MAX(0,MIN(EDATE(T$5,1),Activos!$N21,IF(ISNUMBER(Activos!$L21),Activos!$L21,Activos!$N21))-MAX(T$5,Activos!$J21)),"")</f>
        <v/>
      </c>
      <c r="U21" s="22" t="str">
        <f>IF(Activos!$V21="OK",Activos!$O21*MAX(0,MIN(EDATE(U$5,1),Activos!$N21,IF(ISNUMBER(Activos!$L21),Activos!$L21,Activos!$N21))-MAX(U$5,Activos!$J21)),"")</f>
        <v/>
      </c>
      <c r="V21" s="22" t="str">
        <f>IF(Activos!$V21="OK",Activos!$O21*MAX(0,MIN(EDATE(V$5,1),Activos!$N21,IF(ISNUMBER(Activos!$L21),Activos!$L21,Activos!$N21))-MAX(V$5,Activos!$J21)),"")</f>
        <v/>
      </c>
      <c r="W21" s="22" t="str">
        <f>IF(Activos!$V21="OK",Activos!$O21*MAX(0,MIN(EDATE(W$5,1),Activos!$N21,IF(ISNUMBER(Activos!$L21),Activos!$L21,Activos!$N21))-MAX(W$5,Activos!$J21)),"")</f>
        <v/>
      </c>
      <c r="X21" s="22" t="str">
        <f>IF(Activos!$V21="OK",Activos!$O21*MAX(0,MIN(EDATE(X$5,1),Activos!$N21,IF(ISNUMBER(Activos!$L21),Activos!$L21,Activos!$N21))-MAX(X$5,Activos!$J21)),"")</f>
        <v/>
      </c>
      <c r="Y21" s="22" t="str">
        <f>IF(Activos!$V21="OK",Activos!$O21*MAX(0,MIN(EDATE(Y$5,1),Activos!$N21,IF(ISNUMBER(Activos!$L21),Activos!$L21,Activos!$N21))-MAX(Y$5,Activos!$J21)),"")</f>
        <v/>
      </c>
      <c r="Z21" s="22" t="str">
        <f>IF(Activos!$V21="OK",Activos!$O21*MAX(0,MIN(EDATE(Z$5,1),Activos!$N21,IF(ISNUMBER(Activos!$L21),Activos!$L21,Activos!$N21))-MAX(Z$5,Activos!$J21)),"")</f>
        <v/>
      </c>
      <c r="AA21" s="22" t="str">
        <f>IF(Activos!$V21="OK",Activos!$O21*MAX(0,MIN(EDATE(AA$5,1),Activos!$N21,IF(ISNUMBER(Activos!$L21),Activos!$L21,Activos!$N21))-MAX(AA$5,Activos!$J21)),"")</f>
        <v/>
      </c>
      <c r="AB21" s="22" t="str">
        <f>IF(Activos!$V21="OK",Activos!$O21*MAX(0,MIN(EDATE(AB$5,1),Activos!$N21,IF(ISNUMBER(Activos!$L21),Activos!$L21,Activos!$N21))-MAX(AB$5,Activos!$J21)),"")</f>
        <v/>
      </c>
      <c r="AC21" s="22" t="str">
        <f>IF(Activos!$V21="OK",Activos!$O21*MAX(0,MIN(EDATE(AC$5,1),Activos!$N21,IF(ISNUMBER(Activos!$L21),Activos!$L21,Activos!$N21))-MAX(AC$5,Activos!$J21)),"")</f>
        <v/>
      </c>
      <c r="AD21" s="22" t="str">
        <f>IF(Activos!$V21="OK",Activos!$O21*MAX(0,MIN(EDATE(AD$5,1),Activos!$N21,IF(ISNUMBER(Activos!$L21),Activos!$L21,Activos!$N21))-MAX(AD$5,Activos!$J21)),"")</f>
        <v/>
      </c>
      <c r="AE21" s="22" t="str">
        <f>IF(Activos!$V21="OK",Activos!$O21*MAX(0,MIN(EDATE(AE$5,1),Activos!$N21,IF(ISNUMBER(Activos!$L21),Activos!$L21,Activos!$N21))-MAX(AE$5,Activos!$J21)),"")</f>
        <v/>
      </c>
      <c r="AF21" s="22" t="str">
        <f>IF(Activos!$V21="OK",Activos!$O21*MAX(0,MIN(EDATE(AF$5,1),Activos!$N21,IF(ISNUMBER(Activos!$L21),Activos!$L21,Activos!$N21))-MAX(AF$5,Activos!$J21)),"")</f>
        <v/>
      </c>
      <c r="AG21" s="22" t="str">
        <f>IF(Activos!$V21="OK",Activos!$O21*MAX(0,MIN(EDATE(AG$5,1),Activos!$N21,IF(ISNUMBER(Activos!$L21),Activos!$L21,Activos!$N21))-MAX(AG$5,Activos!$J21)),"")</f>
        <v/>
      </c>
      <c r="AH21" s="22" t="str">
        <f>IF(Activos!$V21="OK",Activos!$O21*MAX(0,MIN(EDATE(AH$5,1),Activos!$N21,IF(ISNUMBER(Activos!$L21),Activos!$L21,Activos!$N21))-MAX(AH$5,Activos!$J21)),"")</f>
        <v/>
      </c>
      <c r="AI21" s="22" t="str">
        <f>IF(Activos!$V21="OK",Activos!$O21*MAX(0,MIN(EDATE(AI$5,1),Activos!$N21,IF(ISNUMBER(Activos!$L21),Activos!$L21,Activos!$N21))-MAX(AI$5,Activos!$J21)),"")</f>
        <v/>
      </c>
      <c r="AJ21" s="22" t="str">
        <f>IF(Activos!$V21="OK",Activos!$O21*MAX(0,MIN(EDATE(AJ$5,1),Activos!$N21,IF(ISNUMBER(Activos!$L21),Activos!$L21,Activos!$N21))-MAX(AJ$5,Activos!$J21)),"")</f>
        <v/>
      </c>
      <c r="AK21" s="22" t="str">
        <f>IF(Activos!$V21="OK",Activos!$O21*MAX(0,MIN(EDATE(AK$5,1),Activos!$N21,IF(ISNUMBER(Activos!$L21),Activos!$L21,Activos!$N21))-MAX(AK$5,Activos!$J21)),"")</f>
        <v/>
      </c>
      <c r="AL21" s="22" t="str">
        <f>IF(Activos!$V21="OK",Activos!$O21*MAX(0,MIN(EDATE(AL$5,1),Activos!$N21,IF(ISNUMBER(Activos!$L21),Activos!$L21,Activos!$N21))-MAX(AL$5,Activos!$J21)),"")</f>
        <v/>
      </c>
      <c r="AM21" s="22" t="str">
        <f>IF(Activos!$V21="OK",Activos!$O21*MAX(0,MIN(EDATE(AM$5,1),Activos!$N21,IF(ISNUMBER(Activos!$L21),Activos!$L21,Activos!$N21))-MAX(AM$5,Activos!$J21)),"")</f>
        <v/>
      </c>
      <c r="AN21" s="22" t="str">
        <f>IF(Activos!$V21="OK",Activos!$O21*MAX(0,MIN(EDATE(AN$5,1),Activos!$N21,IF(ISNUMBER(Activos!$L21),Activos!$L21,Activos!$N21))-MAX(AN$5,Activos!$J21)),"")</f>
        <v/>
      </c>
      <c r="AO21" s="22" t="str">
        <f>IF(Activos!$V21="OK",Activos!$O21*MAX(0,MIN(EDATE(AO$5,1),Activos!$N21,IF(ISNUMBER(Activos!$L21),Activos!$L21,Activos!$N21))-MAX(AO$5,Activos!$J21)),"")</f>
        <v/>
      </c>
      <c r="AP21" s="22" t="str">
        <f>IF(Activos!$V21="OK",Activos!$O21*MAX(0,MIN(EDATE(AP$5,1),Activos!$N21,IF(ISNUMBER(Activos!$L21),Activos!$L21,Activos!$N21))-MAX(AP$5,Activos!$J21)),"")</f>
        <v/>
      </c>
      <c r="AQ21" s="22" t="str">
        <f>IF(Activos!$V21="OK",Activos!$O21*MAX(0,MIN(EDATE(AQ$5,1),Activos!$N21,IF(ISNUMBER(Activos!$L21),Activos!$L21,Activos!$N21))-MAX(AQ$5,Activos!$J21)),"")</f>
        <v/>
      </c>
      <c r="AR21" s="22" t="str">
        <f>IF(Activos!$V21="OK",Activos!$O21*MAX(0,MIN(EDATE(AR$5,1),Activos!$N21,IF(ISNUMBER(Activos!$L21),Activos!$L21,Activos!$N21))-MAX(AR$5,Activos!$J21)),"")</f>
        <v/>
      </c>
      <c r="AS21" s="22" t="str">
        <f>IF(Activos!$V21="OK",Activos!$O21*MAX(0,MIN(EDATE(AS$5,1),Activos!$N21,IF(ISNUMBER(Activos!$L21),Activos!$L21,Activos!$N21))-MAX(AS$5,Activos!$J21)),"")</f>
        <v/>
      </c>
      <c r="AT21" s="22" t="str">
        <f>IF(Activos!$V21="OK",Activos!$O21*MAX(0,MIN(EDATE(AT$5,1),Activos!$N21,IF(ISNUMBER(Activos!$L21),Activos!$L21,Activos!$N21))-MAX(AT$5,Activos!$J21)),"")</f>
        <v/>
      </c>
      <c r="AU21" s="22" t="str">
        <f>IF(Activos!$V21="OK",Activos!$O21*MAX(0,MIN(EDATE(AU$5,1),Activos!$N21,IF(ISNUMBER(Activos!$L21),Activos!$L21,Activos!$N21))-MAX(AU$5,Activos!$J21)),"")</f>
        <v/>
      </c>
      <c r="AV21" s="22" t="str">
        <f>IF(Activos!$V21="OK",Activos!$O21*MAX(0,MIN(EDATE(AV$5,1),Activos!$N21,IF(ISNUMBER(Activos!$L21),Activos!$L21,Activos!$N21))-MAX(AV$5,Activos!$J21)),"")</f>
        <v/>
      </c>
      <c r="AW21" s="22" t="str">
        <f>IF(Activos!$V21="OK",Activos!$O21*MAX(0,MIN(EDATE(AW$5,1),Activos!$N21,IF(ISNUMBER(Activos!$L21),Activos!$L21,Activos!$N21))-MAX(AW$5,Activos!$J21)),"")</f>
        <v/>
      </c>
      <c r="AX21" s="22" t="str">
        <f>IF(Activos!$V21="OK",Activos!$O21*MAX(0,MIN(EDATE(AX$5,1),Activos!$N21,IF(ISNUMBER(Activos!$L21),Activos!$L21,Activos!$N21))-MAX(AX$5,Activos!$J21)),"")</f>
        <v/>
      </c>
      <c r="AY21" s="22" t="str">
        <f>IF(Activos!$V21="OK",Activos!$O21*MAX(0,MIN(EDATE(AY$5,1),Activos!$N21,IF(ISNUMBER(Activos!$L21),Activos!$L21,Activos!$N21))-MAX(AY$5,Activos!$J21)),"")</f>
        <v/>
      </c>
      <c r="AZ21" s="22" t="str">
        <f>IF(Activos!$V21="OK",Activos!$O21*MAX(0,MIN(EDATE(AZ$5,1),Activos!$N21,IF(ISNUMBER(Activos!$L21),Activos!$L21,Activos!$N21))-MAX(AZ$5,Activos!$J21)),"")</f>
        <v/>
      </c>
      <c r="BA21" s="22" t="str">
        <f>IF(Activos!$V21="OK",Activos!$O21*MAX(0,MIN(EDATE(BA$5,1),Activos!$N21,IF(ISNUMBER(Activos!$L21),Activos!$L21,Activos!$N21))-MAX(BA$5,Activos!$J21)),"")</f>
        <v/>
      </c>
      <c r="BB21" s="22" t="str">
        <f>IF(Activos!$V21="OK",Activos!$O21*MAX(0,MIN(EDATE(BB$5,1),Activos!$N21,IF(ISNUMBER(Activos!$L21),Activos!$L21,Activos!$N21))-MAX(BB$5,Activos!$J21)),"")</f>
        <v/>
      </c>
      <c r="BC21" s="22" t="str">
        <f>IF(Activos!$V21="OK",Activos!$O21*MAX(0,MIN(EDATE(BC$5,1),Activos!$N21,IF(ISNUMBER(Activos!$L21),Activos!$L21,Activos!$N21))-MAX(BC$5,Activos!$J21)),"")</f>
        <v/>
      </c>
      <c r="BD21" s="22" t="str">
        <f>IF(Activos!$V21="OK",Activos!$O21*MAX(0,MIN(EDATE(BD$5,1),Activos!$N21,IF(ISNUMBER(Activos!$L21),Activos!$L21,Activos!$N21))-MAX(BD$5,Activos!$J21)),"")</f>
        <v/>
      </c>
      <c r="BE21" s="22" t="str">
        <f>IF(Activos!$V21="OK",Activos!$O21*MAX(0,MIN(EDATE(BE$5,1),Activos!$N21,IF(ISNUMBER(Activos!$L21),Activos!$L21,Activos!$N21))-MAX(BE$5,Activos!$J21)),"")</f>
        <v/>
      </c>
      <c r="BF21" s="22" t="str">
        <f>IF(Activos!$V21="OK",Activos!$O21*MAX(0,MIN(EDATE(BF$5,1),Activos!$N21,IF(ISNUMBER(Activos!$L21),Activos!$L21,Activos!$N21))-MAX(BF$5,Activos!$J21)),"")</f>
        <v/>
      </c>
      <c r="BG21" s="22" t="str">
        <f>IF(Activos!$V21="OK",Activos!$O21*MAX(0,MIN(EDATE(BG$5,1),Activos!$N21,IF(ISNUMBER(Activos!$L21),Activos!$L21,Activos!$N21))-MAX(BG$5,Activos!$J21)),"")</f>
        <v/>
      </c>
      <c r="BH21" s="22" t="str">
        <f>IF(Activos!$V21="OK",Activos!$O21*MAX(0,MIN(EDATE(BH$5,1),Activos!$N21,IF(ISNUMBER(Activos!$L21),Activos!$L21,Activos!$N21))-MAX(BH$5,Activos!$J21)),"")</f>
        <v/>
      </c>
      <c r="BI21" s="22" t="str">
        <f>IF(Activos!$V21="OK",Activos!$O21*MAX(0,MIN(EDATE(BI$5,1),Activos!$N21,IF(ISNUMBER(Activos!$L21),Activos!$L21,Activos!$N21))-MAX(BI$5,Activos!$J21)),"")</f>
        <v/>
      </c>
      <c r="BJ21" s="22" t="str">
        <f>IF(Activos!$V21="OK",Activos!$O21*MAX(0,MIN(EDATE(BJ$5,1),Activos!$N21,IF(ISNUMBER(Activos!$L21),Activos!$L21,Activos!$N21))-MAX(BJ$5,Activos!$J21)),"")</f>
        <v/>
      </c>
      <c r="BK21" s="22" t="str">
        <f>IF(Activos!$V21="OK",Activos!$O21*MAX(0,MIN(EDATE(BK$5,1),Activos!$N21,IF(ISNUMBER(Activos!$L21),Activos!$L21,Activos!$N21))-MAX(BK$5,Activos!$J21)),"")</f>
        <v/>
      </c>
      <c r="BL21" s="31" t="str">
        <f>IF(Activos!$V21="OK",Activos!$O21*MAX(0,MIN(EDATE(BL$5,1),Activos!$N21,IF(ISNUMBER(Activos!$L21),Activos!$L21,Activos!$N21))-MAX(BL$5,Activos!$J21)),"")</f>
        <v/>
      </c>
    </row>
    <row r="22" ht="27.0" customHeight="1">
      <c r="A22" s="1"/>
      <c r="B22" s="1"/>
      <c r="C22" s="1" t="str">
        <f>IF(Activos!C22="","",Activos!C22)</f>
        <v/>
      </c>
      <c r="D22" s="1" t="str">
        <f>IF(C22="","",Activos!D22)</f>
        <v/>
      </c>
      <c r="E22" s="22" t="str">
        <f>IF(Activos!$V22="OK",Activos!$O22*MAX(0,MIN(EDATE(E$5,1),Activos!$N22,IF(ISNUMBER(Activos!$L22),Activos!$L22,Activos!$N22))-MAX(E$5,Activos!$J22)),"")</f>
        <v/>
      </c>
      <c r="F22" s="22" t="str">
        <f>IF(Activos!$V22="OK",Activos!$O22*MAX(0,MIN(EDATE(F$5,1),Activos!$N22,IF(ISNUMBER(Activos!$L22),Activos!$L22,Activos!$N22))-MAX(F$5,Activos!$J22)),"")</f>
        <v/>
      </c>
      <c r="G22" s="22" t="str">
        <f>IF(Activos!$V22="OK",Activos!$O22*MAX(0,MIN(EDATE(G$5,1),Activos!$N22,IF(ISNUMBER(Activos!$L22),Activos!$L22,Activos!$N22))-MAX(G$5,Activos!$J22)),"")</f>
        <v/>
      </c>
      <c r="H22" s="22" t="str">
        <f>IF(Activos!$V22="OK",Activos!$O22*MAX(0,MIN(EDATE(H$5,1),Activos!$N22,IF(ISNUMBER(Activos!$L22),Activos!$L22,Activos!$N22))-MAX(H$5,Activos!$J22)),"")</f>
        <v/>
      </c>
      <c r="I22" s="22" t="str">
        <f>IF(Activos!$V22="OK",Activos!$O22*MAX(0,MIN(EDATE(I$5,1),Activos!$N22,IF(ISNUMBER(Activos!$L22),Activos!$L22,Activos!$N22))-MAX(I$5,Activos!$J22)),"")</f>
        <v/>
      </c>
      <c r="J22" s="22" t="str">
        <f>IF(Activos!$V22="OK",Activos!$O22*MAX(0,MIN(EDATE(J$5,1),Activos!$N22,IF(ISNUMBER(Activos!$L22),Activos!$L22,Activos!$N22))-MAX(J$5,Activos!$J22)),"")</f>
        <v/>
      </c>
      <c r="K22" s="22" t="str">
        <f>IF(Activos!$V22="OK",Activos!$O22*MAX(0,MIN(EDATE(K$5,1),Activos!$N22,IF(ISNUMBER(Activos!$L22),Activos!$L22,Activos!$N22))-MAX(K$5,Activos!$J22)),"")</f>
        <v/>
      </c>
      <c r="L22" s="22" t="str">
        <f>IF(Activos!$V22="OK",Activos!$O22*MAX(0,MIN(EDATE(L$5,1),Activos!$N22,IF(ISNUMBER(Activos!$L22),Activos!$L22,Activos!$N22))-MAX(L$5,Activos!$J22)),"")</f>
        <v/>
      </c>
      <c r="M22" s="22" t="str">
        <f>IF(Activos!$V22="OK",Activos!$O22*MAX(0,MIN(EDATE(M$5,1),Activos!$N22,IF(ISNUMBER(Activos!$L22),Activos!$L22,Activos!$N22))-MAX(M$5,Activos!$J22)),"")</f>
        <v/>
      </c>
      <c r="N22" s="22" t="str">
        <f>IF(Activos!$V22="OK",Activos!$O22*MAX(0,MIN(EDATE(N$5,1),Activos!$N22,IF(ISNUMBER(Activos!$L22),Activos!$L22,Activos!$N22))-MAX(N$5,Activos!$J22)),"")</f>
        <v/>
      </c>
      <c r="O22" s="22" t="str">
        <f>IF(Activos!$V22="OK",Activos!$O22*MAX(0,MIN(EDATE(O$5,1),Activos!$N22,IF(ISNUMBER(Activos!$L22),Activos!$L22,Activos!$N22))-MAX(O$5,Activos!$J22)),"")</f>
        <v/>
      </c>
      <c r="P22" s="22" t="str">
        <f>IF(Activos!$V22="OK",Activos!$O22*MAX(0,MIN(EDATE(P$5,1),Activos!$N22,IF(ISNUMBER(Activos!$L22),Activos!$L22,Activos!$N22))-MAX(P$5,Activos!$J22)),"")</f>
        <v/>
      </c>
      <c r="Q22" s="22" t="str">
        <f>IF(Activos!$V22="OK",Activos!$O22*MAX(0,MIN(EDATE(Q$5,1),Activos!$N22,IF(ISNUMBER(Activos!$L22),Activos!$L22,Activos!$N22))-MAX(Q$5,Activos!$J22)),"")</f>
        <v/>
      </c>
      <c r="R22" s="22" t="str">
        <f>IF(Activos!$V22="OK",Activos!$O22*MAX(0,MIN(EDATE(R$5,1),Activos!$N22,IF(ISNUMBER(Activos!$L22),Activos!$L22,Activos!$N22))-MAX(R$5,Activos!$J22)),"")</f>
        <v/>
      </c>
      <c r="S22" s="22" t="str">
        <f>IF(Activos!$V22="OK",Activos!$O22*MAX(0,MIN(EDATE(S$5,1),Activos!$N22,IF(ISNUMBER(Activos!$L22),Activos!$L22,Activos!$N22))-MAX(S$5,Activos!$J22)),"")</f>
        <v/>
      </c>
      <c r="T22" s="22" t="str">
        <f>IF(Activos!$V22="OK",Activos!$O22*MAX(0,MIN(EDATE(T$5,1),Activos!$N22,IF(ISNUMBER(Activos!$L22),Activos!$L22,Activos!$N22))-MAX(T$5,Activos!$J22)),"")</f>
        <v/>
      </c>
      <c r="U22" s="22" t="str">
        <f>IF(Activos!$V22="OK",Activos!$O22*MAX(0,MIN(EDATE(U$5,1),Activos!$N22,IF(ISNUMBER(Activos!$L22),Activos!$L22,Activos!$N22))-MAX(U$5,Activos!$J22)),"")</f>
        <v/>
      </c>
      <c r="V22" s="22" t="str">
        <f>IF(Activos!$V22="OK",Activos!$O22*MAX(0,MIN(EDATE(V$5,1),Activos!$N22,IF(ISNUMBER(Activos!$L22),Activos!$L22,Activos!$N22))-MAX(V$5,Activos!$J22)),"")</f>
        <v/>
      </c>
      <c r="W22" s="22" t="str">
        <f>IF(Activos!$V22="OK",Activos!$O22*MAX(0,MIN(EDATE(W$5,1),Activos!$N22,IF(ISNUMBER(Activos!$L22),Activos!$L22,Activos!$N22))-MAX(W$5,Activos!$J22)),"")</f>
        <v/>
      </c>
      <c r="X22" s="22" t="str">
        <f>IF(Activos!$V22="OK",Activos!$O22*MAX(0,MIN(EDATE(X$5,1),Activos!$N22,IF(ISNUMBER(Activos!$L22),Activos!$L22,Activos!$N22))-MAX(X$5,Activos!$J22)),"")</f>
        <v/>
      </c>
      <c r="Y22" s="22" t="str">
        <f>IF(Activos!$V22="OK",Activos!$O22*MAX(0,MIN(EDATE(Y$5,1),Activos!$N22,IF(ISNUMBER(Activos!$L22),Activos!$L22,Activos!$N22))-MAX(Y$5,Activos!$J22)),"")</f>
        <v/>
      </c>
      <c r="Z22" s="22" t="str">
        <f>IF(Activos!$V22="OK",Activos!$O22*MAX(0,MIN(EDATE(Z$5,1),Activos!$N22,IF(ISNUMBER(Activos!$L22),Activos!$L22,Activos!$N22))-MAX(Z$5,Activos!$J22)),"")</f>
        <v/>
      </c>
      <c r="AA22" s="22" t="str">
        <f>IF(Activos!$V22="OK",Activos!$O22*MAX(0,MIN(EDATE(AA$5,1),Activos!$N22,IF(ISNUMBER(Activos!$L22),Activos!$L22,Activos!$N22))-MAX(AA$5,Activos!$J22)),"")</f>
        <v/>
      </c>
      <c r="AB22" s="22" t="str">
        <f>IF(Activos!$V22="OK",Activos!$O22*MAX(0,MIN(EDATE(AB$5,1),Activos!$N22,IF(ISNUMBER(Activos!$L22),Activos!$L22,Activos!$N22))-MAX(AB$5,Activos!$J22)),"")</f>
        <v/>
      </c>
      <c r="AC22" s="22" t="str">
        <f>IF(Activos!$V22="OK",Activos!$O22*MAX(0,MIN(EDATE(AC$5,1),Activos!$N22,IF(ISNUMBER(Activos!$L22),Activos!$L22,Activos!$N22))-MAX(AC$5,Activos!$J22)),"")</f>
        <v/>
      </c>
      <c r="AD22" s="22" t="str">
        <f>IF(Activos!$V22="OK",Activos!$O22*MAX(0,MIN(EDATE(AD$5,1),Activos!$N22,IF(ISNUMBER(Activos!$L22),Activos!$L22,Activos!$N22))-MAX(AD$5,Activos!$J22)),"")</f>
        <v/>
      </c>
      <c r="AE22" s="22" t="str">
        <f>IF(Activos!$V22="OK",Activos!$O22*MAX(0,MIN(EDATE(AE$5,1),Activos!$N22,IF(ISNUMBER(Activos!$L22),Activos!$L22,Activos!$N22))-MAX(AE$5,Activos!$J22)),"")</f>
        <v/>
      </c>
      <c r="AF22" s="22" t="str">
        <f>IF(Activos!$V22="OK",Activos!$O22*MAX(0,MIN(EDATE(AF$5,1),Activos!$N22,IF(ISNUMBER(Activos!$L22),Activos!$L22,Activos!$N22))-MAX(AF$5,Activos!$J22)),"")</f>
        <v/>
      </c>
      <c r="AG22" s="22" t="str">
        <f>IF(Activos!$V22="OK",Activos!$O22*MAX(0,MIN(EDATE(AG$5,1),Activos!$N22,IF(ISNUMBER(Activos!$L22),Activos!$L22,Activos!$N22))-MAX(AG$5,Activos!$J22)),"")</f>
        <v/>
      </c>
      <c r="AH22" s="22" t="str">
        <f>IF(Activos!$V22="OK",Activos!$O22*MAX(0,MIN(EDATE(AH$5,1),Activos!$N22,IF(ISNUMBER(Activos!$L22),Activos!$L22,Activos!$N22))-MAX(AH$5,Activos!$J22)),"")</f>
        <v/>
      </c>
      <c r="AI22" s="22" t="str">
        <f>IF(Activos!$V22="OK",Activos!$O22*MAX(0,MIN(EDATE(AI$5,1),Activos!$N22,IF(ISNUMBER(Activos!$L22),Activos!$L22,Activos!$N22))-MAX(AI$5,Activos!$J22)),"")</f>
        <v/>
      </c>
      <c r="AJ22" s="22" t="str">
        <f>IF(Activos!$V22="OK",Activos!$O22*MAX(0,MIN(EDATE(AJ$5,1),Activos!$N22,IF(ISNUMBER(Activos!$L22),Activos!$L22,Activos!$N22))-MAX(AJ$5,Activos!$J22)),"")</f>
        <v/>
      </c>
      <c r="AK22" s="22" t="str">
        <f>IF(Activos!$V22="OK",Activos!$O22*MAX(0,MIN(EDATE(AK$5,1),Activos!$N22,IF(ISNUMBER(Activos!$L22),Activos!$L22,Activos!$N22))-MAX(AK$5,Activos!$J22)),"")</f>
        <v/>
      </c>
      <c r="AL22" s="22" t="str">
        <f>IF(Activos!$V22="OK",Activos!$O22*MAX(0,MIN(EDATE(AL$5,1),Activos!$N22,IF(ISNUMBER(Activos!$L22),Activos!$L22,Activos!$N22))-MAX(AL$5,Activos!$J22)),"")</f>
        <v/>
      </c>
      <c r="AM22" s="22" t="str">
        <f>IF(Activos!$V22="OK",Activos!$O22*MAX(0,MIN(EDATE(AM$5,1),Activos!$N22,IF(ISNUMBER(Activos!$L22),Activos!$L22,Activos!$N22))-MAX(AM$5,Activos!$J22)),"")</f>
        <v/>
      </c>
      <c r="AN22" s="22" t="str">
        <f>IF(Activos!$V22="OK",Activos!$O22*MAX(0,MIN(EDATE(AN$5,1),Activos!$N22,IF(ISNUMBER(Activos!$L22),Activos!$L22,Activos!$N22))-MAX(AN$5,Activos!$J22)),"")</f>
        <v/>
      </c>
      <c r="AO22" s="22" t="str">
        <f>IF(Activos!$V22="OK",Activos!$O22*MAX(0,MIN(EDATE(AO$5,1),Activos!$N22,IF(ISNUMBER(Activos!$L22),Activos!$L22,Activos!$N22))-MAX(AO$5,Activos!$J22)),"")</f>
        <v/>
      </c>
      <c r="AP22" s="22" t="str">
        <f>IF(Activos!$V22="OK",Activos!$O22*MAX(0,MIN(EDATE(AP$5,1),Activos!$N22,IF(ISNUMBER(Activos!$L22),Activos!$L22,Activos!$N22))-MAX(AP$5,Activos!$J22)),"")</f>
        <v/>
      </c>
      <c r="AQ22" s="22" t="str">
        <f>IF(Activos!$V22="OK",Activos!$O22*MAX(0,MIN(EDATE(AQ$5,1),Activos!$N22,IF(ISNUMBER(Activos!$L22),Activos!$L22,Activos!$N22))-MAX(AQ$5,Activos!$J22)),"")</f>
        <v/>
      </c>
      <c r="AR22" s="22" t="str">
        <f>IF(Activos!$V22="OK",Activos!$O22*MAX(0,MIN(EDATE(AR$5,1),Activos!$N22,IF(ISNUMBER(Activos!$L22),Activos!$L22,Activos!$N22))-MAX(AR$5,Activos!$J22)),"")</f>
        <v/>
      </c>
      <c r="AS22" s="22" t="str">
        <f>IF(Activos!$V22="OK",Activos!$O22*MAX(0,MIN(EDATE(AS$5,1),Activos!$N22,IF(ISNUMBER(Activos!$L22),Activos!$L22,Activos!$N22))-MAX(AS$5,Activos!$J22)),"")</f>
        <v/>
      </c>
      <c r="AT22" s="22" t="str">
        <f>IF(Activos!$V22="OK",Activos!$O22*MAX(0,MIN(EDATE(AT$5,1),Activos!$N22,IF(ISNUMBER(Activos!$L22),Activos!$L22,Activos!$N22))-MAX(AT$5,Activos!$J22)),"")</f>
        <v/>
      </c>
      <c r="AU22" s="22" t="str">
        <f>IF(Activos!$V22="OK",Activos!$O22*MAX(0,MIN(EDATE(AU$5,1),Activos!$N22,IF(ISNUMBER(Activos!$L22),Activos!$L22,Activos!$N22))-MAX(AU$5,Activos!$J22)),"")</f>
        <v/>
      </c>
      <c r="AV22" s="22" t="str">
        <f>IF(Activos!$V22="OK",Activos!$O22*MAX(0,MIN(EDATE(AV$5,1),Activos!$N22,IF(ISNUMBER(Activos!$L22),Activos!$L22,Activos!$N22))-MAX(AV$5,Activos!$J22)),"")</f>
        <v/>
      </c>
      <c r="AW22" s="22" t="str">
        <f>IF(Activos!$V22="OK",Activos!$O22*MAX(0,MIN(EDATE(AW$5,1),Activos!$N22,IF(ISNUMBER(Activos!$L22),Activos!$L22,Activos!$N22))-MAX(AW$5,Activos!$J22)),"")</f>
        <v/>
      </c>
      <c r="AX22" s="22" t="str">
        <f>IF(Activos!$V22="OK",Activos!$O22*MAX(0,MIN(EDATE(AX$5,1),Activos!$N22,IF(ISNUMBER(Activos!$L22),Activos!$L22,Activos!$N22))-MAX(AX$5,Activos!$J22)),"")</f>
        <v/>
      </c>
      <c r="AY22" s="22" t="str">
        <f>IF(Activos!$V22="OK",Activos!$O22*MAX(0,MIN(EDATE(AY$5,1),Activos!$N22,IF(ISNUMBER(Activos!$L22),Activos!$L22,Activos!$N22))-MAX(AY$5,Activos!$J22)),"")</f>
        <v/>
      </c>
      <c r="AZ22" s="22" t="str">
        <f>IF(Activos!$V22="OK",Activos!$O22*MAX(0,MIN(EDATE(AZ$5,1),Activos!$N22,IF(ISNUMBER(Activos!$L22),Activos!$L22,Activos!$N22))-MAX(AZ$5,Activos!$J22)),"")</f>
        <v/>
      </c>
      <c r="BA22" s="22" t="str">
        <f>IF(Activos!$V22="OK",Activos!$O22*MAX(0,MIN(EDATE(BA$5,1),Activos!$N22,IF(ISNUMBER(Activos!$L22),Activos!$L22,Activos!$N22))-MAX(BA$5,Activos!$J22)),"")</f>
        <v/>
      </c>
      <c r="BB22" s="22" t="str">
        <f>IF(Activos!$V22="OK",Activos!$O22*MAX(0,MIN(EDATE(BB$5,1),Activos!$N22,IF(ISNUMBER(Activos!$L22),Activos!$L22,Activos!$N22))-MAX(BB$5,Activos!$J22)),"")</f>
        <v/>
      </c>
      <c r="BC22" s="22" t="str">
        <f>IF(Activos!$V22="OK",Activos!$O22*MAX(0,MIN(EDATE(BC$5,1),Activos!$N22,IF(ISNUMBER(Activos!$L22),Activos!$L22,Activos!$N22))-MAX(BC$5,Activos!$J22)),"")</f>
        <v/>
      </c>
      <c r="BD22" s="22" t="str">
        <f>IF(Activos!$V22="OK",Activos!$O22*MAX(0,MIN(EDATE(BD$5,1),Activos!$N22,IF(ISNUMBER(Activos!$L22),Activos!$L22,Activos!$N22))-MAX(BD$5,Activos!$J22)),"")</f>
        <v/>
      </c>
      <c r="BE22" s="22" t="str">
        <f>IF(Activos!$V22="OK",Activos!$O22*MAX(0,MIN(EDATE(BE$5,1),Activos!$N22,IF(ISNUMBER(Activos!$L22),Activos!$L22,Activos!$N22))-MAX(BE$5,Activos!$J22)),"")</f>
        <v/>
      </c>
      <c r="BF22" s="22" t="str">
        <f>IF(Activos!$V22="OK",Activos!$O22*MAX(0,MIN(EDATE(BF$5,1),Activos!$N22,IF(ISNUMBER(Activos!$L22),Activos!$L22,Activos!$N22))-MAX(BF$5,Activos!$J22)),"")</f>
        <v/>
      </c>
      <c r="BG22" s="22" t="str">
        <f>IF(Activos!$V22="OK",Activos!$O22*MAX(0,MIN(EDATE(BG$5,1),Activos!$N22,IF(ISNUMBER(Activos!$L22),Activos!$L22,Activos!$N22))-MAX(BG$5,Activos!$J22)),"")</f>
        <v/>
      </c>
      <c r="BH22" s="22" t="str">
        <f>IF(Activos!$V22="OK",Activos!$O22*MAX(0,MIN(EDATE(BH$5,1),Activos!$N22,IF(ISNUMBER(Activos!$L22),Activos!$L22,Activos!$N22))-MAX(BH$5,Activos!$J22)),"")</f>
        <v/>
      </c>
      <c r="BI22" s="22" t="str">
        <f>IF(Activos!$V22="OK",Activos!$O22*MAX(0,MIN(EDATE(BI$5,1),Activos!$N22,IF(ISNUMBER(Activos!$L22),Activos!$L22,Activos!$N22))-MAX(BI$5,Activos!$J22)),"")</f>
        <v/>
      </c>
      <c r="BJ22" s="22" t="str">
        <f>IF(Activos!$V22="OK",Activos!$O22*MAX(0,MIN(EDATE(BJ$5,1),Activos!$N22,IF(ISNUMBER(Activos!$L22),Activos!$L22,Activos!$N22))-MAX(BJ$5,Activos!$J22)),"")</f>
        <v/>
      </c>
      <c r="BK22" s="22" t="str">
        <f>IF(Activos!$V22="OK",Activos!$O22*MAX(0,MIN(EDATE(BK$5,1),Activos!$N22,IF(ISNUMBER(Activos!$L22),Activos!$L22,Activos!$N22))-MAX(BK$5,Activos!$J22)),"")</f>
        <v/>
      </c>
      <c r="BL22" s="31" t="str">
        <f>IF(Activos!$V22="OK",Activos!$O22*MAX(0,MIN(EDATE(BL$5,1),Activos!$N22,IF(ISNUMBER(Activos!$L22),Activos!$L22,Activos!$N22))-MAX(BL$5,Activos!$J22)),"")</f>
        <v/>
      </c>
    </row>
    <row r="23" ht="27.0" customHeight="1">
      <c r="A23" s="1"/>
      <c r="B23" s="1"/>
      <c r="C23" s="1" t="str">
        <f>IF(Activos!C23="","",Activos!C23)</f>
        <v/>
      </c>
      <c r="D23" s="1" t="str">
        <f>IF(C23="","",Activos!D23)</f>
        <v/>
      </c>
      <c r="E23" s="22" t="str">
        <f>IF(Activos!$V23="OK",Activos!$O23*MAX(0,MIN(EDATE(E$5,1),Activos!$N23,IF(ISNUMBER(Activos!$L23),Activos!$L23,Activos!$N23))-MAX(E$5,Activos!$J23)),"")</f>
        <v/>
      </c>
      <c r="F23" s="22" t="str">
        <f>IF(Activos!$V23="OK",Activos!$O23*MAX(0,MIN(EDATE(F$5,1),Activos!$N23,IF(ISNUMBER(Activos!$L23),Activos!$L23,Activos!$N23))-MAX(F$5,Activos!$J23)),"")</f>
        <v/>
      </c>
      <c r="G23" s="22" t="str">
        <f>IF(Activos!$V23="OK",Activos!$O23*MAX(0,MIN(EDATE(G$5,1),Activos!$N23,IF(ISNUMBER(Activos!$L23),Activos!$L23,Activos!$N23))-MAX(G$5,Activos!$J23)),"")</f>
        <v/>
      </c>
      <c r="H23" s="22" t="str">
        <f>IF(Activos!$V23="OK",Activos!$O23*MAX(0,MIN(EDATE(H$5,1),Activos!$N23,IF(ISNUMBER(Activos!$L23),Activos!$L23,Activos!$N23))-MAX(H$5,Activos!$J23)),"")</f>
        <v/>
      </c>
      <c r="I23" s="22" t="str">
        <f>IF(Activos!$V23="OK",Activos!$O23*MAX(0,MIN(EDATE(I$5,1),Activos!$N23,IF(ISNUMBER(Activos!$L23),Activos!$L23,Activos!$N23))-MAX(I$5,Activos!$J23)),"")</f>
        <v/>
      </c>
      <c r="J23" s="22" t="str">
        <f>IF(Activos!$V23="OK",Activos!$O23*MAX(0,MIN(EDATE(J$5,1),Activos!$N23,IF(ISNUMBER(Activos!$L23),Activos!$L23,Activos!$N23))-MAX(J$5,Activos!$J23)),"")</f>
        <v/>
      </c>
      <c r="K23" s="22" t="str">
        <f>IF(Activos!$V23="OK",Activos!$O23*MAX(0,MIN(EDATE(K$5,1),Activos!$N23,IF(ISNUMBER(Activos!$L23),Activos!$L23,Activos!$N23))-MAX(K$5,Activos!$J23)),"")</f>
        <v/>
      </c>
      <c r="L23" s="22" t="str">
        <f>IF(Activos!$V23="OK",Activos!$O23*MAX(0,MIN(EDATE(L$5,1),Activos!$N23,IF(ISNUMBER(Activos!$L23),Activos!$L23,Activos!$N23))-MAX(L$5,Activos!$J23)),"")</f>
        <v/>
      </c>
      <c r="M23" s="22" t="str">
        <f>IF(Activos!$V23="OK",Activos!$O23*MAX(0,MIN(EDATE(M$5,1),Activos!$N23,IF(ISNUMBER(Activos!$L23),Activos!$L23,Activos!$N23))-MAX(M$5,Activos!$J23)),"")</f>
        <v/>
      </c>
      <c r="N23" s="22" t="str">
        <f>IF(Activos!$V23="OK",Activos!$O23*MAX(0,MIN(EDATE(N$5,1),Activos!$N23,IF(ISNUMBER(Activos!$L23),Activos!$L23,Activos!$N23))-MAX(N$5,Activos!$J23)),"")</f>
        <v/>
      </c>
      <c r="O23" s="22" t="str">
        <f>IF(Activos!$V23="OK",Activos!$O23*MAX(0,MIN(EDATE(O$5,1),Activos!$N23,IF(ISNUMBER(Activos!$L23),Activos!$L23,Activos!$N23))-MAX(O$5,Activos!$J23)),"")</f>
        <v/>
      </c>
      <c r="P23" s="22" t="str">
        <f>IF(Activos!$V23="OK",Activos!$O23*MAX(0,MIN(EDATE(P$5,1),Activos!$N23,IF(ISNUMBER(Activos!$L23),Activos!$L23,Activos!$N23))-MAX(P$5,Activos!$J23)),"")</f>
        <v/>
      </c>
      <c r="Q23" s="22" t="str">
        <f>IF(Activos!$V23="OK",Activos!$O23*MAX(0,MIN(EDATE(Q$5,1),Activos!$N23,IF(ISNUMBER(Activos!$L23),Activos!$L23,Activos!$N23))-MAX(Q$5,Activos!$J23)),"")</f>
        <v/>
      </c>
      <c r="R23" s="22" t="str">
        <f>IF(Activos!$V23="OK",Activos!$O23*MAX(0,MIN(EDATE(R$5,1),Activos!$N23,IF(ISNUMBER(Activos!$L23),Activos!$L23,Activos!$N23))-MAX(R$5,Activos!$J23)),"")</f>
        <v/>
      </c>
      <c r="S23" s="22" t="str">
        <f>IF(Activos!$V23="OK",Activos!$O23*MAX(0,MIN(EDATE(S$5,1),Activos!$N23,IF(ISNUMBER(Activos!$L23),Activos!$L23,Activos!$N23))-MAX(S$5,Activos!$J23)),"")</f>
        <v/>
      </c>
      <c r="T23" s="22" t="str">
        <f>IF(Activos!$V23="OK",Activos!$O23*MAX(0,MIN(EDATE(T$5,1),Activos!$N23,IF(ISNUMBER(Activos!$L23),Activos!$L23,Activos!$N23))-MAX(T$5,Activos!$J23)),"")</f>
        <v/>
      </c>
      <c r="U23" s="22" t="str">
        <f>IF(Activos!$V23="OK",Activos!$O23*MAX(0,MIN(EDATE(U$5,1),Activos!$N23,IF(ISNUMBER(Activos!$L23),Activos!$L23,Activos!$N23))-MAX(U$5,Activos!$J23)),"")</f>
        <v/>
      </c>
      <c r="V23" s="22" t="str">
        <f>IF(Activos!$V23="OK",Activos!$O23*MAX(0,MIN(EDATE(V$5,1),Activos!$N23,IF(ISNUMBER(Activos!$L23),Activos!$L23,Activos!$N23))-MAX(V$5,Activos!$J23)),"")</f>
        <v/>
      </c>
      <c r="W23" s="22" t="str">
        <f>IF(Activos!$V23="OK",Activos!$O23*MAX(0,MIN(EDATE(W$5,1),Activos!$N23,IF(ISNUMBER(Activos!$L23),Activos!$L23,Activos!$N23))-MAX(W$5,Activos!$J23)),"")</f>
        <v/>
      </c>
      <c r="X23" s="22" t="str">
        <f>IF(Activos!$V23="OK",Activos!$O23*MAX(0,MIN(EDATE(X$5,1),Activos!$N23,IF(ISNUMBER(Activos!$L23),Activos!$L23,Activos!$N23))-MAX(X$5,Activos!$J23)),"")</f>
        <v/>
      </c>
      <c r="Y23" s="22" t="str">
        <f>IF(Activos!$V23="OK",Activos!$O23*MAX(0,MIN(EDATE(Y$5,1),Activos!$N23,IF(ISNUMBER(Activos!$L23),Activos!$L23,Activos!$N23))-MAX(Y$5,Activos!$J23)),"")</f>
        <v/>
      </c>
      <c r="Z23" s="22" t="str">
        <f>IF(Activos!$V23="OK",Activos!$O23*MAX(0,MIN(EDATE(Z$5,1),Activos!$N23,IF(ISNUMBER(Activos!$L23),Activos!$L23,Activos!$N23))-MAX(Z$5,Activos!$J23)),"")</f>
        <v/>
      </c>
      <c r="AA23" s="22" t="str">
        <f>IF(Activos!$V23="OK",Activos!$O23*MAX(0,MIN(EDATE(AA$5,1),Activos!$N23,IF(ISNUMBER(Activos!$L23),Activos!$L23,Activos!$N23))-MAX(AA$5,Activos!$J23)),"")</f>
        <v/>
      </c>
      <c r="AB23" s="22" t="str">
        <f>IF(Activos!$V23="OK",Activos!$O23*MAX(0,MIN(EDATE(AB$5,1),Activos!$N23,IF(ISNUMBER(Activos!$L23),Activos!$L23,Activos!$N23))-MAX(AB$5,Activos!$J23)),"")</f>
        <v/>
      </c>
      <c r="AC23" s="22" t="str">
        <f>IF(Activos!$V23="OK",Activos!$O23*MAX(0,MIN(EDATE(AC$5,1),Activos!$N23,IF(ISNUMBER(Activos!$L23),Activos!$L23,Activos!$N23))-MAX(AC$5,Activos!$J23)),"")</f>
        <v/>
      </c>
      <c r="AD23" s="22" t="str">
        <f>IF(Activos!$V23="OK",Activos!$O23*MAX(0,MIN(EDATE(AD$5,1),Activos!$N23,IF(ISNUMBER(Activos!$L23),Activos!$L23,Activos!$N23))-MAX(AD$5,Activos!$J23)),"")</f>
        <v/>
      </c>
      <c r="AE23" s="22" t="str">
        <f>IF(Activos!$V23="OK",Activos!$O23*MAX(0,MIN(EDATE(AE$5,1),Activos!$N23,IF(ISNUMBER(Activos!$L23),Activos!$L23,Activos!$N23))-MAX(AE$5,Activos!$J23)),"")</f>
        <v/>
      </c>
      <c r="AF23" s="22" t="str">
        <f>IF(Activos!$V23="OK",Activos!$O23*MAX(0,MIN(EDATE(AF$5,1),Activos!$N23,IF(ISNUMBER(Activos!$L23),Activos!$L23,Activos!$N23))-MAX(AF$5,Activos!$J23)),"")</f>
        <v/>
      </c>
      <c r="AG23" s="22" t="str">
        <f>IF(Activos!$V23="OK",Activos!$O23*MAX(0,MIN(EDATE(AG$5,1),Activos!$N23,IF(ISNUMBER(Activos!$L23),Activos!$L23,Activos!$N23))-MAX(AG$5,Activos!$J23)),"")</f>
        <v/>
      </c>
      <c r="AH23" s="22" t="str">
        <f>IF(Activos!$V23="OK",Activos!$O23*MAX(0,MIN(EDATE(AH$5,1),Activos!$N23,IF(ISNUMBER(Activos!$L23),Activos!$L23,Activos!$N23))-MAX(AH$5,Activos!$J23)),"")</f>
        <v/>
      </c>
      <c r="AI23" s="22" t="str">
        <f>IF(Activos!$V23="OK",Activos!$O23*MAX(0,MIN(EDATE(AI$5,1),Activos!$N23,IF(ISNUMBER(Activos!$L23),Activos!$L23,Activos!$N23))-MAX(AI$5,Activos!$J23)),"")</f>
        <v/>
      </c>
      <c r="AJ23" s="22" t="str">
        <f>IF(Activos!$V23="OK",Activos!$O23*MAX(0,MIN(EDATE(AJ$5,1),Activos!$N23,IF(ISNUMBER(Activos!$L23),Activos!$L23,Activos!$N23))-MAX(AJ$5,Activos!$J23)),"")</f>
        <v/>
      </c>
      <c r="AK23" s="22" t="str">
        <f>IF(Activos!$V23="OK",Activos!$O23*MAX(0,MIN(EDATE(AK$5,1),Activos!$N23,IF(ISNUMBER(Activos!$L23),Activos!$L23,Activos!$N23))-MAX(AK$5,Activos!$J23)),"")</f>
        <v/>
      </c>
      <c r="AL23" s="22" t="str">
        <f>IF(Activos!$V23="OK",Activos!$O23*MAX(0,MIN(EDATE(AL$5,1),Activos!$N23,IF(ISNUMBER(Activos!$L23),Activos!$L23,Activos!$N23))-MAX(AL$5,Activos!$J23)),"")</f>
        <v/>
      </c>
      <c r="AM23" s="22" t="str">
        <f>IF(Activos!$V23="OK",Activos!$O23*MAX(0,MIN(EDATE(AM$5,1),Activos!$N23,IF(ISNUMBER(Activos!$L23),Activos!$L23,Activos!$N23))-MAX(AM$5,Activos!$J23)),"")</f>
        <v/>
      </c>
      <c r="AN23" s="22" t="str">
        <f>IF(Activos!$V23="OK",Activos!$O23*MAX(0,MIN(EDATE(AN$5,1),Activos!$N23,IF(ISNUMBER(Activos!$L23),Activos!$L23,Activos!$N23))-MAX(AN$5,Activos!$J23)),"")</f>
        <v/>
      </c>
      <c r="AO23" s="22" t="str">
        <f>IF(Activos!$V23="OK",Activos!$O23*MAX(0,MIN(EDATE(AO$5,1),Activos!$N23,IF(ISNUMBER(Activos!$L23),Activos!$L23,Activos!$N23))-MAX(AO$5,Activos!$J23)),"")</f>
        <v/>
      </c>
      <c r="AP23" s="22" t="str">
        <f>IF(Activos!$V23="OK",Activos!$O23*MAX(0,MIN(EDATE(AP$5,1),Activos!$N23,IF(ISNUMBER(Activos!$L23),Activos!$L23,Activos!$N23))-MAX(AP$5,Activos!$J23)),"")</f>
        <v/>
      </c>
      <c r="AQ23" s="22" t="str">
        <f>IF(Activos!$V23="OK",Activos!$O23*MAX(0,MIN(EDATE(AQ$5,1),Activos!$N23,IF(ISNUMBER(Activos!$L23),Activos!$L23,Activos!$N23))-MAX(AQ$5,Activos!$J23)),"")</f>
        <v/>
      </c>
      <c r="AR23" s="22" t="str">
        <f>IF(Activos!$V23="OK",Activos!$O23*MAX(0,MIN(EDATE(AR$5,1),Activos!$N23,IF(ISNUMBER(Activos!$L23),Activos!$L23,Activos!$N23))-MAX(AR$5,Activos!$J23)),"")</f>
        <v/>
      </c>
      <c r="AS23" s="22" t="str">
        <f>IF(Activos!$V23="OK",Activos!$O23*MAX(0,MIN(EDATE(AS$5,1),Activos!$N23,IF(ISNUMBER(Activos!$L23),Activos!$L23,Activos!$N23))-MAX(AS$5,Activos!$J23)),"")</f>
        <v/>
      </c>
      <c r="AT23" s="22" t="str">
        <f>IF(Activos!$V23="OK",Activos!$O23*MAX(0,MIN(EDATE(AT$5,1),Activos!$N23,IF(ISNUMBER(Activos!$L23),Activos!$L23,Activos!$N23))-MAX(AT$5,Activos!$J23)),"")</f>
        <v/>
      </c>
      <c r="AU23" s="22" t="str">
        <f>IF(Activos!$V23="OK",Activos!$O23*MAX(0,MIN(EDATE(AU$5,1),Activos!$N23,IF(ISNUMBER(Activos!$L23),Activos!$L23,Activos!$N23))-MAX(AU$5,Activos!$J23)),"")</f>
        <v/>
      </c>
      <c r="AV23" s="22" t="str">
        <f>IF(Activos!$V23="OK",Activos!$O23*MAX(0,MIN(EDATE(AV$5,1),Activos!$N23,IF(ISNUMBER(Activos!$L23),Activos!$L23,Activos!$N23))-MAX(AV$5,Activos!$J23)),"")</f>
        <v/>
      </c>
      <c r="AW23" s="22" t="str">
        <f>IF(Activos!$V23="OK",Activos!$O23*MAX(0,MIN(EDATE(AW$5,1),Activos!$N23,IF(ISNUMBER(Activos!$L23),Activos!$L23,Activos!$N23))-MAX(AW$5,Activos!$J23)),"")</f>
        <v/>
      </c>
      <c r="AX23" s="22" t="str">
        <f>IF(Activos!$V23="OK",Activos!$O23*MAX(0,MIN(EDATE(AX$5,1),Activos!$N23,IF(ISNUMBER(Activos!$L23),Activos!$L23,Activos!$N23))-MAX(AX$5,Activos!$J23)),"")</f>
        <v/>
      </c>
      <c r="AY23" s="22" t="str">
        <f>IF(Activos!$V23="OK",Activos!$O23*MAX(0,MIN(EDATE(AY$5,1),Activos!$N23,IF(ISNUMBER(Activos!$L23),Activos!$L23,Activos!$N23))-MAX(AY$5,Activos!$J23)),"")</f>
        <v/>
      </c>
      <c r="AZ23" s="22" t="str">
        <f>IF(Activos!$V23="OK",Activos!$O23*MAX(0,MIN(EDATE(AZ$5,1),Activos!$N23,IF(ISNUMBER(Activos!$L23),Activos!$L23,Activos!$N23))-MAX(AZ$5,Activos!$J23)),"")</f>
        <v/>
      </c>
      <c r="BA23" s="22" t="str">
        <f>IF(Activos!$V23="OK",Activos!$O23*MAX(0,MIN(EDATE(BA$5,1),Activos!$N23,IF(ISNUMBER(Activos!$L23),Activos!$L23,Activos!$N23))-MAX(BA$5,Activos!$J23)),"")</f>
        <v/>
      </c>
      <c r="BB23" s="22" t="str">
        <f>IF(Activos!$V23="OK",Activos!$O23*MAX(0,MIN(EDATE(BB$5,1),Activos!$N23,IF(ISNUMBER(Activos!$L23),Activos!$L23,Activos!$N23))-MAX(BB$5,Activos!$J23)),"")</f>
        <v/>
      </c>
      <c r="BC23" s="22" t="str">
        <f>IF(Activos!$V23="OK",Activos!$O23*MAX(0,MIN(EDATE(BC$5,1),Activos!$N23,IF(ISNUMBER(Activos!$L23),Activos!$L23,Activos!$N23))-MAX(BC$5,Activos!$J23)),"")</f>
        <v/>
      </c>
      <c r="BD23" s="22" t="str">
        <f>IF(Activos!$V23="OK",Activos!$O23*MAX(0,MIN(EDATE(BD$5,1),Activos!$N23,IF(ISNUMBER(Activos!$L23),Activos!$L23,Activos!$N23))-MAX(BD$5,Activos!$J23)),"")</f>
        <v/>
      </c>
      <c r="BE23" s="22" t="str">
        <f>IF(Activos!$V23="OK",Activos!$O23*MAX(0,MIN(EDATE(BE$5,1),Activos!$N23,IF(ISNUMBER(Activos!$L23),Activos!$L23,Activos!$N23))-MAX(BE$5,Activos!$J23)),"")</f>
        <v/>
      </c>
      <c r="BF23" s="22" t="str">
        <f>IF(Activos!$V23="OK",Activos!$O23*MAX(0,MIN(EDATE(BF$5,1),Activos!$N23,IF(ISNUMBER(Activos!$L23),Activos!$L23,Activos!$N23))-MAX(BF$5,Activos!$J23)),"")</f>
        <v/>
      </c>
      <c r="BG23" s="22" t="str">
        <f>IF(Activos!$V23="OK",Activos!$O23*MAX(0,MIN(EDATE(BG$5,1),Activos!$N23,IF(ISNUMBER(Activos!$L23),Activos!$L23,Activos!$N23))-MAX(BG$5,Activos!$J23)),"")</f>
        <v/>
      </c>
      <c r="BH23" s="22" t="str">
        <f>IF(Activos!$V23="OK",Activos!$O23*MAX(0,MIN(EDATE(BH$5,1),Activos!$N23,IF(ISNUMBER(Activos!$L23),Activos!$L23,Activos!$N23))-MAX(BH$5,Activos!$J23)),"")</f>
        <v/>
      </c>
      <c r="BI23" s="22" t="str">
        <f>IF(Activos!$V23="OK",Activos!$O23*MAX(0,MIN(EDATE(BI$5,1),Activos!$N23,IF(ISNUMBER(Activos!$L23),Activos!$L23,Activos!$N23))-MAX(BI$5,Activos!$J23)),"")</f>
        <v/>
      </c>
      <c r="BJ23" s="22" t="str">
        <f>IF(Activos!$V23="OK",Activos!$O23*MAX(0,MIN(EDATE(BJ$5,1),Activos!$N23,IF(ISNUMBER(Activos!$L23),Activos!$L23,Activos!$N23))-MAX(BJ$5,Activos!$J23)),"")</f>
        <v/>
      </c>
      <c r="BK23" s="22" t="str">
        <f>IF(Activos!$V23="OK",Activos!$O23*MAX(0,MIN(EDATE(BK$5,1),Activos!$N23,IF(ISNUMBER(Activos!$L23),Activos!$L23,Activos!$N23))-MAX(BK$5,Activos!$J23)),"")</f>
        <v/>
      </c>
      <c r="BL23" s="31" t="str">
        <f>IF(Activos!$V23="OK",Activos!$O23*MAX(0,MIN(EDATE(BL$5,1),Activos!$N23,IF(ISNUMBER(Activos!$L23),Activos!$L23,Activos!$N23))-MAX(BL$5,Activos!$J23)),"")</f>
        <v/>
      </c>
    </row>
    <row r="24" ht="27.0" customHeight="1">
      <c r="A24" s="1"/>
      <c r="B24" s="1"/>
      <c r="C24" s="1" t="str">
        <f>IF(Activos!C24="","",Activos!C24)</f>
        <v/>
      </c>
      <c r="D24" s="1" t="str">
        <f>IF(C24="","",Activos!D24)</f>
        <v/>
      </c>
      <c r="E24" s="22" t="str">
        <f>IF(Activos!$V24="OK",Activos!$O24*MAX(0,MIN(EDATE(E$5,1),Activos!$N24,IF(ISNUMBER(Activos!$L24),Activos!$L24,Activos!$N24))-MAX(E$5,Activos!$J24)),"")</f>
        <v/>
      </c>
      <c r="F24" s="22" t="str">
        <f>IF(Activos!$V24="OK",Activos!$O24*MAX(0,MIN(EDATE(F$5,1),Activos!$N24,IF(ISNUMBER(Activos!$L24),Activos!$L24,Activos!$N24))-MAX(F$5,Activos!$J24)),"")</f>
        <v/>
      </c>
      <c r="G24" s="22" t="str">
        <f>IF(Activos!$V24="OK",Activos!$O24*MAX(0,MIN(EDATE(G$5,1),Activos!$N24,IF(ISNUMBER(Activos!$L24),Activos!$L24,Activos!$N24))-MAX(G$5,Activos!$J24)),"")</f>
        <v/>
      </c>
      <c r="H24" s="22" t="str">
        <f>IF(Activos!$V24="OK",Activos!$O24*MAX(0,MIN(EDATE(H$5,1),Activos!$N24,IF(ISNUMBER(Activos!$L24),Activos!$L24,Activos!$N24))-MAX(H$5,Activos!$J24)),"")</f>
        <v/>
      </c>
      <c r="I24" s="22" t="str">
        <f>IF(Activos!$V24="OK",Activos!$O24*MAX(0,MIN(EDATE(I$5,1),Activos!$N24,IF(ISNUMBER(Activos!$L24),Activos!$L24,Activos!$N24))-MAX(I$5,Activos!$J24)),"")</f>
        <v/>
      </c>
      <c r="J24" s="22" t="str">
        <f>IF(Activos!$V24="OK",Activos!$O24*MAX(0,MIN(EDATE(J$5,1),Activos!$N24,IF(ISNUMBER(Activos!$L24),Activos!$L24,Activos!$N24))-MAX(J$5,Activos!$J24)),"")</f>
        <v/>
      </c>
      <c r="K24" s="22" t="str">
        <f>IF(Activos!$V24="OK",Activos!$O24*MAX(0,MIN(EDATE(K$5,1),Activos!$N24,IF(ISNUMBER(Activos!$L24),Activos!$L24,Activos!$N24))-MAX(K$5,Activos!$J24)),"")</f>
        <v/>
      </c>
      <c r="L24" s="22" t="str">
        <f>IF(Activos!$V24="OK",Activos!$O24*MAX(0,MIN(EDATE(L$5,1),Activos!$N24,IF(ISNUMBER(Activos!$L24),Activos!$L24,Activos!$N24))-MAX(L$5,Activos!$J24)),"")</f>
        <v/>
      </c>
      <c r="M24" s="22" t="str">
        <f>IF(Activos!$V24="OK",Activos!$O24*MAX(0,MIN(EDATE(M$5,1),Activos!$N24,IF(ISNUMBER(Activos!$L24),Activos!$L24,Activos!$N24))-MAX(M$5,Activos!$J24)),"")</f>
        <v/>
      </c>
      <c r="N24" s="22" t="str">
        <f>IF(Activos!$V24="OK",Activos!$O24*MAX(0,MIN(EDATE(N$5,1),Activos!$N24,IF(ISNUMBER(Activos!$L24),Activos!$L24,Activos!$N24))-MAX(N$5,Activos!$J24)),"")</f>
        <v/>
      </c>
      <c r="O24" s="22" t="str">
        <f>IF(Activos!$V24="OK",Activos!$O24*MAX(0,MIN(EDATE(O$5,1),Activos!$N24,IF(ISNUMBER(Activos!$L24),Activos!$L24,Activos!$N24))-MAX(O$5,Activos!$J24)),"")</f>
        <v/>
      </c>
      <c r="P24" s="22" t="str">
        <f>IF(Activos!$V24="OK",Activos!$O24*MAX(0,MIN(EDATE(P$5,1),Activos!$N24,IF(ISNUMBER(Activos!$L24),Activos!$L24,Activos!$N24))-MAX(P$5,Activos!$J24)),"")</f>
        <v/>
      </c>
      <c r="Q24" s="22" t="str">
        <f>IF(Activos!$V24="OK",Activos!$O24*MAX(0,MIN(EDATE(Q$5,1),Activos!$N24,IF(ISNUMBER(Activos!$L24),Activos!$L24,Activos!$N24))-MAX(Q$5,Activos!$J24)),"")</f>
        <v/>
      </c>
      <c r="R24" s="22" t="str">
        <f>IF(Activos!$V24="OK",Activos!$O24*MAX(0,MIN(EDATE(R$5,1),Activos!$N24,IF(ISNUMBER(Activos!$L24),Activos!$L24,Activos!$N24))-MAX(R$5,Activos!$J24)),"")</f>
        <v/>
      </c>
      <c r="S24" s="22" t="str">
        <f>IF(Activos!$V24="OK",Activos!$O24*MAX(0,MIN(EDATE(S$5,1),Activos!$N24,IF(ISNUMBER(Activos!$L24),Activos!$L24,Activos!$N24))-MAX(S$5,Activos!$J24)),"")</f>
        <v/>
      </c>
      <c r="T24" s="22" t="str">
        <f>IF(Activos!$V24="OK",Activos!$O24*MAX(0,MIN(EDATE(T$5,1),Activos!$N24,IF(ISNUMBER(Activos!$L24),Activos!$L24,Activos!$N24))-MAX(T$5,Activos!$J24)),"")</f>
        <v/>
      </c>
      <c r="U24" s="22" t="str">
        <f>IF(Activos!$V24="OK",Activos!$O24*MAX(0,MIN(EDATE(U$5,1),Activos!$N24,IF(ISNUMBER(Activos!$L24),Activos!$L24,Activos!$N24))-MAX(U$5,Activos!$J24)),"")</f>
        <v/>
      </c>
      <c r="V24" s="22" t="str">
        <f>IF(Activos!$V24="OK",Activos!$O24*MAX(0,MIN(EDATE(V$5,1),Activos!$N24,IF(ISNUMBER(Activos!$L24),Activos!$L24,Activos!$N24))-MAX(V$5,Activos!$J24)),"")</f>
        <v/>
      </c>
      <c r="W24" s="22" t="str">
        <f>IF(Activos!$V24="OK",Activos!$O24*MAX(0,MIN(EDATE(W$5,1),Activos!$N24,IF(ISNUMBER(Activos!$L24),Activos!$L24,Activos!$N24))-MAX(W$5,Activos!$J24)),"")</f>
        <v/>
      </c>
      <c r="X24" s="22" t="str">
        <f>IF(Activos!$V24="OK",Activos!$O24*MAX(0,MIN(EDATE(X$5,1),Activos!$N24,IF(ISNUMBER(Activos!$L24),Activos!$L24,Activos!$N24))-MAX(X$5,Activos!$J24)),"")</f>
        <v/>
      </c>
      <c r="Y24" s="22" t="str">
        <f>IF(Activos!$V24="OK",Activos!$O24*MAX(0,MIN(EDATE(Y$5,1),Activos!$N24,IF(ISNUMBER(Activos!$L24),Activos!$L24,Activos!$N24))-MAX(Y$5,Activos!$J24)),"")</f>
        <v/>
      </c>
      <c r="Z24" s="22" t="str">
        <f>IF(Activos!$V24="OK",Activos!$O24*MAX(0,MIN(EDATE(Z$5,1),Activos!$N24,IF(ISNUMBER(Activos!$L24),Activos!$L24,Activos!$N24))-MAX(Z$5,Activos!$J24)),"")</f>
        <v/>
      </c>
      <c r="AA24" s="22" t="str">
        <f>IF(Activos!$V24="OK",Activos!$O24*MAX(0,MIN(EDATE(AA$5,1),Activos!$N24,IF(ISNUMBER(Activos!$L24),Activos!$L24,Activos!$N24))-MAX(AA$5,Activos!$J24)),"")</f>
        <v/>
      </c>
      <c r="AB24" s="22" t="str">
        <f>IF(Activos!$V24="OK",Activos!$O24*MAX(0,MIN(EDATE(AB$5,1),Activos!$N24,IF(ISNUMBER(Activos!$L24),Activos!$L24,Activos!$N24))-MAX(AB$5,Activos!$J24)),"")</f>
        <v/>
      </c>
      <c r="AC24" s="22" t="str">
        <f>IF(Activos!$V24="OK",Activos!$O24*MAX(0,MIN(EDATE(AC$5,1),Activos!$N24,IF(ISNUMBER(Activos!$L24),Activos!$L24,Activos!$N24))-MAX(AC$5,Activos!$J24)),"")</f>
        <v/>
      </c>
      <c r="AD24" s="22" t="str">
        <f>IF(Activos!$V24="OK",Activos!$O24*MAX(0,MIN(EDATE(AD$5,1),Activos!$N24,IF(ISNUMBER(Activos!$L24),Activos!$L24,Activos!$N24))-MAX(AD$5,Activos!$J24)),"")</f>
        <v/>
      </c>
      <c r="AE24" s="22" t="str">
        <f>IF(Activos!$V24="OK",Activos!$O24*MAX(0,MIN(EDATE(AE$5,1),Activos!$N24,IF(ISNUMBER(Activos!$L24),Activos!$L24,Activos!$N24))-MAX(AE$5,Activos!$J24)),"")</f>
        <v/>
      </c>
      <c r="AF24" s="22" t="str">
        <f>IF(Activos!$V24="OK",Activos!$O24*MAX(0,MIN(EDATE(AF$5,1),Activos!$N24,IF(ISNUMBER(Activos!$L24),Activos!$L24,Activos!$N24))-MAX(AF$5,Activos!$J24)),"")</f>
        <v/>
      </c>
      <c r="AG24" s="22" t="str">
        <f>IF(Activos!$V24="OK",Activos!$O24*MAX(0,MIN(EDATE(AG$5,1),Activos!$N24,IF(ISNUMBER(Activos!$L24),Activos!$L24,Activos!$N24))-MAX(AG$5,Activos!$J24)),"")</f>
        <v/>
      </c>
      <c r="AH24" s="22" t="str">
        <f>IF(Activos!$V24="OK",Activos!$O24*MAX(0,MIN(EDATE(AH$5,1),Activos!$N24,IF(ISNUMBER(Activos!$L24),Activos!$L24,Activos!$N24))-MAX(AH$5,Activos!$J24)),"")</f>
        <v/>
      </c>
      <c r="AI24" s="22" t="str">
        <f>IF(Activos!$V24="OK",Activos!$O24*MAX(0,MIN(EDATE(AI$5,1),Activos!$N24,IF(ISNUMBER(Activos!$L24),Activos!$L24,Activos!$N24))-MAX(AI$5,Activos!$J24)),"")</f>
        <v/>
      </c>
      <c r="AJ24" s="22" t="str">
        <f>IF(Activos!$V24="OK",Activos!$O24*MAX(0,MIN(EDATE(AJ$5,1),Activos!$N24,IF(ISNUMBER(Activos!$L24),Activos!$L24,Activos!$N24))-MAX(AJ$5,Activos!$J24)),"")</f>
        <v/>
      </c>
      <c r="AK24" s="22" t="str">
        <f>IF(Activos!$V24="OK",Activos!$O24*MAX(0,MIN(EDATE(AK$5,1),Activos!$N24,IF(ISNUMBER(Activos!$L24),Activos!$L24,Activos!$N24))-MAX(AK$5,Activos!$J24)),"")</f>
        <v/>
      </c>
      <c r="AL24" s="22" t="str">
        <f>IF(Activos!$V24="OK",Activos!$O24*MAX(0,MIN(EDATE(AL$5,1),Activos!$N24,IF(ISNUMBER(Activos!$L24),Activos!$L24,Activos!$N24))-MAX(AL$5,Activos!$J24)),"")</f>
        <v/>
      </c>
      <c r="AM24" s="22" t="str">
        <f>IF(Activos!$V24="OK",Activos!$O24*MAX(0,MIN(EDATE(AM$5,1),Activos!$N24,IF(ISNUMBER(Activos!$L24),Activos!$L24,Activos!$N24))-MAX(AM$5,Activos!$J24)),"")</f>
        <v/>
      </c>
      <c r="AN24" s="22" t="str">
        <f>IF(Activos!$V24="OK",Activos!$O24*MAX(0,MIN(EDATE(AN$5,1),Activos!$N24,IF(ISNUMBER(Activos!$L24),Activos!$L24,Activos!$N24))-MAX(AN$5,Activos!$J24)),"")</f>
        <v/>
      </c>
      <c r="AO24" s="22" t="str">
        <f>IF(Activos!$V24="OK",Activos!$O24*MAX(0,MIN(EDATE(AO$5,1),Activos!$N24,IF(ISNUMBER(Activos!$L24),Activos!$L24,Activos!$N24))-MAX(AO$5,Activos!$J24)),"")</f>
        <v/>
      </c>
      <c r="AP24" s="22" t="str">
        <f>IF(Activos!$V24="OK",Activos!$O24*MAX(0,MIN(EDATE(AP$5,1),Activos!$N24,IF(ISNUMBER(Activos!$L24),Activos!$L24,Activos!$N24))-MAX(AP$5,Activos!$J24)),"")</f>
        <v/>
      </c>
      <c r="AQ24" s="22" t="str">
        <f>IF(Activos!$V24="OK",Activos!$O24*MAX(0,MIN(EDATE(AQ$5,1),Activos!$N24,IF(ISNUMBER(Activos!$L24),Activos!$L24,Activos!$N24))-MAX(AQ$5,Activos!$J24)),"")</f>
        <v/>
      </c>
      <c r="AR24" s="22" t="str">
        <f>IF(Activos!$V24="OK",Activos!$O24*MAX(0,MIN(EDATE(AR$5,1),Activos!$N24,IF(ISNUMBER(Activos!$L24),Activos!$L24,Activos!$N24))-MAX(AR$5,Activos!$J24)),"")</f>
        <v/>
      </c>
      <c r="AS24" s="22" t="str">
        <f>IF(Activos!$V24="OK",Activos!$O24*MAX(0,MIN(EDATE(AS$5,1),Activos!$N24,IF(ISNUMBER(Activos!$L24),Activos!$L24,Activos!$N24))-MAX(AS$5,Activos!$J24)),"")</f>
        <v/>
      </c>
      <c r="AT24" s="22" t="str">
        <f>IF(Activos!$V24="OK",Activos!$O24*MAX(0,MIN(EDATE(AT$5,1),Activos!$N24,IF(ISNUMBER(Activos!$L24),Activos!$L24,Activos!$N24))-MAX(AT$5,Activos!$J24)),"")</f>
        <v/>
      </c>
      <c r="AU24" s="22" t="str">
        <f>IF(Activos!$V24="OK",Activos!$O24*MAX(0,MIN(EDATE(AU$5,1),Activos!$N24,IF(ISNUMBER(Activos!$L24),Activos!$L24,Activos!$N24))-MAX(AU$5,Activos!$J24)),"")</f>
        <v/>
      </c>
      <c r="AV24" s="22" t="str">
        <f>IF(Activos!$V24="OK",Activos!$O24*MAX(0,MIN(EDATE(AV$5,1),Activos!$N24,IF(ISNUMBER(Activos!$L24),Activos!$L24,Activos!$N24))-MAX(AV$5,Activos!$J24)),"")</f>
        <v/>
      </c>
      <c r="AW24" s="22" t="str">
        <f>IF(Activos!$V24="OK",Activos!$O24*MAX(0,MIN(EDATE(AW$5,1),Activos!$N24,IF(ISNUMBER(Activos!$L24),Activos!$L24,Activos!$N24))-MAX(AW$5,Activos!$J24)),"")</f>
        <v/>
      </c>
      <c r="AX24" s="22" t="str">
        <f>IF(Activos!$V24="OK",Activos!$O24*MAX(0,MIN(EDATE(AX$5,1),Activos!$N24,IF(ISNUMBER(Activos!$L24),Activos!$L24,Activos!$N24))-MAX(AX$5,Activos!$J24)),"")</f>
        <v/>
      </c>
      <c r="AY24" s="22" t="str">
        <f>IF(Activos!$V24="OK",Activos!$O24*MAX(0,MIN(EDATE(AY$5,1),Activos!$N24,IF(ISNUMBER(Activos!$L24),Activos!$L24,Activos!$N24))-MAX(AY$5,Activos!$J24)),"")</f>
        <v/>
      </c>
      <c r="AZ24" s="22" t="str">
        <f>IF(Activos!$V24="OK",Activos!$O24*MAX(0,MIN(EDATE(AZ$5,1),Activos!$N24,IF(ISNUMBER(Activos!$L24),Activos!$L24,Activos!$N24))-MAX(AZ$5,Activos!$J24)),"")</f>
        <v/>
      </c>
      <c r="BA24" s="22" t="str">
        <f>IF(Activos!$V24="OK",Activos!$O24*MAX(0,MIN(EDATE(BA$5,1),Activos!$N24,IF(ISNUMBER(Activos!$L24),Activos!$L24,Activos!$N24))-MAX(BA$5,Activos!$J24)),"")</f>
        <v/>
      </c>
      <c r="BB24" s="22" t="str">
        <f>IF(Activos!$V24="OK",Activos!$O24*MAX(0,MIN(EDATE(BB$5,1),Activos!$N24,IF(ISNUMBER(Activos!$L24),Activos!$L24,Activos!$N24))-MAX(BB$5,Activos!$J24)),"")</f>
        <v/>
      </c>
      <c r="BC24" s="22" t="str">
        <f>IF(Activos!$V24="OK",Activos!$O24*MAX(0,MIN(EDATE(BC$5,1),Activos!$N24,IF(ISNUMBER(Activos!$L24),Activos!$L24,Activos!$N24))-MAX(BC$5,Activos!$J24)),"")</f>
        <v/>
      </c>
      <c r="BD24" s="22" t="str">
        <f>IF(Activos!$V24="OK",Activos!$O24*MAX(0,MIN(EDATE(BD$5,1),Activos!$N24,IF(ISNUMBER(Activos!$L24),Activos!$L24,Activos!$N24))-MAX(BD$5,Activos!$J24)),"")</f>
        <v/>
      </c>
      <c r="BE24" s="22" t="str">
        <f>IF(Activos!$V24="OK",Activos!$O24*MAX(0,MIN(EDATE(BE$5,1),Activos!$N24,IF(ISNUMBER(Activos!$L24),Activos!$L24,Activos!$N24))-MAX(BE$5,Activos!$J24)),"")</f>
        <v/>
      </c>
      <c r="BF24" s="22" t="str">
        <f>IF(Activos!$V24="OK",Activos!$O24*MAX(0,MIN(EDATE(BF$5,1),Activos!$N24,IF(ISNUMBER(Activos!$L24),Activos!$L24,Activos!$N24))-MAX(BF$5,Activos!$J24)),"")</f>
        <v/>
      </c>
      <c r="BG24" s="22" t="str">
        <f>IF(Activos!$V24="OK",Activos!$O24*MAX(0,MIN(EDATE(BG$5,1),Activos!$N24,IF(ISNUMBER(Activos!$L24),Activos!$L24,Activos!$N24))-MAX(BG$5,Activos!$J24)),"")</f>
        <v/>
      </c>
      <c r="BH24" s="22" t="str">
        <f>IF(Activos!$V24="OK",Activos!$O24*MAX(0,MIN(EDATE(BH$5,1),Activos!$N24,IF(ISNUMBER(Activos!$L24),Activos!$L24,Activos!$N24))-MAX(BH$5,Activos!$J24)),"")</f>
        <v/>
      </c>
      <c r="BI24" s="22" t="str">
        <f>IF(Activos!$V24="OK",Activos!$O24*MAX(0,MIN(EDATE(BI$5,1),Activos!$N24,IF(ISNUMBER(Activos!$L24),Activos!$L24,Activos!$N24))-MAX(BI$5,Activos!$J24)),"")</f>
        <v/>
      </c>
      <c r="BJ24" s="22" t="str">
        <f>IF(Activos!$V24="OK",Activos!$O24*MAX(0,MIN(EDATE(BJ$5,1),Activos!$N24,IF(ISNUMBER(Activos!$L24),Activos!$L24,Activos!$N24))-MAX(BJ$5,Activos!$J24)),"")</f>
        <v/>
      </c>
      <c r="BK24" s="22" t="str">
        <f>IF(Activos!$V24="OK",Activos!$O24*MAX(0,MIN(EDATE(BK$5,1),Activos!$N24,IF(ISNUMBER(Activos!$L24),Activos!$L24,Activos!$N24))-MAX(BK$5,Activos!$J24)),"")</f>
        <v/>
      </c>
      <c r="BL24" s="31" t="str">
        <f>IF(Activos!$V24="OK",Activos!$O24*MAX(0,MIN(EDATE(BL$5,1),Activos!$N24,IF(ISNUMBER(Activos!$L24),Activos!$L24,Activos!$N24))-MAX(BL$5,Activos!$J24)),"")</f>
        <v/>
      </c>
    </row>
    <row r="25" ht="27.0" customHeight="1">
      <c r="A25" s="1"/>
      <c r="B25" s="1"/>
      <c r="C25" s="1" t="str">
        <f>IF(Activos!C25="","",Activos!C25)</f>
        <v/>
      </c>
      <c r="D25" s="1" t="str">
        <f>IF(C25="","",Activos!D25)</f>
        <v/>
      </c>
      <c r="E25" s="22" t="str">
        <f>IF(Activos!$V25="OK",Activos!$O25*MAX(0,MIN(EDATE(E$5,1),Activos!$N25,IF(ISNUMBER(Activos!$L25),Activos!$L25,Activos!$N25))-MAX(E$5,Activos!$J25)),"")</f>
        <v/>
      </c>
      <c r="F25" s="22" t="str">
        <f>IF(Activos!$V25="OK",Activos!$O25*MAX(0,MIN(EDATE(F$5,1),Activos!$N25,IF(ISNUMBER(Activos!$L25),Activos!$L25,Activos!$N25))-MAX(F$5,Activos!$J25)),"")</f>
        <v/>
      </c>
      <c r="G25" s="22" t="str">
        <f>IF(Activos!$V25="OK",Activos!$O25*MAX(0,MIN(EDATE(G$5,1),Activos!$N25,IF(ISNUMBER(Activos!$L25),Activos!$L25,Activos!$N25))-MAX(G$5,Activos!$J25)),"")</f>
        <v/>
      </c>
      <c r="H25" s="22" t="str">
        <f>IF(Activos!$V25="OK",Activos!$O25*MAX(0,MIN(EDATE(H$5,1),Activos!$N25,IF(ISNUMBER(Activos!$L25),Activos!$L25,Activos!$N25))-MAX(H$5,Activos!$J25)),"")</f>
        <v/>
      </c>
      <c r="I25" s="22" t="str">
        <f>IF(Activos!$V25="OK",Activos!$O25*MAX(0,MIN(EDATE(I$5,1),Activos!$N25,IF(ISNUMBER(Activos!$L25),Activos!$L25,Activos!$N25))-MAX(I$5,Activos!$J25)),"")</f>
        <v/>
      </c>
      <c r="J25" s="22" t="str">
        <f>IF(Activos!$V25="OK",Activos!$O25*MAX(0,MIN(EDATE(J$5,1),Activos!$N25,IF(ISNUMBER(Activos!$L25),Activos!$L25,Activos!$N25))-MAX(J$5,Activos!$J25)),"")</f>
        <v/>
      </c>
      <c r="K25" s="22" t="str">
        <f>IF(Activos!$V25="OK",Activos!$O25*MAX(0,MIN(EDATE(K$5,1),Activos!$N25,IF(ISNUMBER(Activos!$L25),Activos!$L25,Activos!$N25))-MAX(K$5,Activos!$J25)),"")</f>
        <v/>
      </c>
      <c r="L25" s="22" t="str">
        <f>IF(Activos!$V25="OK",Activos!$O25*MAX(0,MIN(EDATE(L$5,1),Activos!$N25,IF(ISNUMBER(Activos!$L25),Activos!$L25,Activos!$N25))-MAX(L$5,Activos!$J25)),"")</f>
        <v/>
      </c>
      <c r="M25" s="22" t="str">
        <f>IF(Activos!$V25="OK",Activos!$O25*MAX(0,MIN(EDATE(M$5,1),Activos!$N25,IF(ISNUMBER(Activos!$L25),Activos!$L25,Activos!$N25))-MAX(M$5,Activos!$J25)),"")</f>
        <v/>
      </c>
      <c r="N25" s="22" t="str">
        <f>IF(Activos!$V25="OK",Activos!$O25*MAX(0,MIN(EDATE(N$5,1),Activos!$N25,IF(ISNUMBER(Activos!$L25),Activos!$L25,Activos!$N25))-MAX(N$5,Activos!$J25)),"")</f>
        <v/>
      </c>
      <c r="O25" s="22" t="str">
        <f>IF(Activos!$V25="OK",Activos!$O25*MAX(0,MIN(EDATE(O$5,1),Activos!$N25,IF(ISNUMBER(Activos!$L25),Activos!$L25,Activos!$N25))-MAX(O$5,Activos!$J25)),"")</f>
        <v/>
      </c>
      <c r="P25" s="22" t="str">
        <f>IF(Activos!$V25="OK",Activos!$O25*MAX(0,MIN(EDATE(P$5,1),Activos!$N25,IF(ISNUMBER(Activos!$L25),Activos!$L25,Activos!$N25))-MAX(P$5,Activos!$J25)),"")</f>
        <v/>
      </c>
      <c r="Q25" s="22" t="str">
        <f>IF(Activos!$V25="OK",Activos!$O25*MAX(0,MIN(EDATE(Q$5,1),Activos!$N25,IF(ISNUMBER(Activos!$L25),Activos!$L25,Activos!$N25))-MAX(Q$5,Activos!$J25)),"")</f>
        <v/>
      </c>
      <c r="R25" s="22" t="str">
        <f>IF(Activos!$V25="OK",Activos!$O25*MAX(0,MIN(EDATE(R$5,1),Activos!$N25,IF(ISNUMBER(Activos!$L25),Activos!$L25,Activos!$N25))-MAX(R$5,Activos!$J25)),"")</f>
        <v/>
      </c>
      <c r="S25" s="22" t="str">
        <f>IF(Activos!$V25="OK",Activos!$O25*MAX(0,MIN(EDATE(S$5,1),Activos!$N25,IF(ISNUMBER(Activos!$L25),Activos!$L25,Activos!$N25))-MAX(S$5,Activos!$J25)),"")</f>
        <v/>
      </c>
      <c r="T25" s="22" t="str">
        <f>IF(Activos!$V25="OK",Activos!$O25*MAX(0,MIN(EDATE(T$5,1),Activos!$N25,IF(ISNUMBER(Activos!$L25),Activos!$L25,Activos!$N25))-MAX(T$5,Activos!$J25)),"")</f>
        <v/>
      </c>
      <c r="U25" s="22" t="str">
        <f>IF(Activos!$V25="OK",Activos!$O25*MAX(0,MIN(EDATE(U$5,1),Activos!$N25,IF(ISNUMBER(Activos!$L25),Activos!$L25,Activos!$N25))-MAX(U$5,Activos!$J25)),"")</f>
        <v/>
      </c>
      <c r="V25" s="22" t="str">
        <f>IF(Activos!$V25="OK",Activos!$O25*MAX(0,MIN(EDATE(V$5,1),Activos!$N25,IF(ISNUMBER(Activos!$L25),Activos!$L25,Activos!$N25))-MAX(V$5,Activos!$J25)),"")</f>
        <v/>
      </c>
      <c r="W25" s="22" t="str">
        <f>IF(Activos!$V25="OK",Activos!$O25*MAX(0,MIN(EDATE(W$5,1),Activos!$N25,IF(ISNUMBER(Activos!$L25),Activos!$L25,Activos!$N25))-MAX(W$5,Activos!$J25)),"")</f>
        <v/>
      </c>
      <c r="X25" s="22" t="str">
        <f>IF(Activos!$V25="OK",Activos!$O25*MAX(0,MIN(EDATE(X$5,1),Activos!$N25,IF(ISNUMBER(Activos!$L25),Activos!$L25,Activos!$N25))-MAX(X$5,Activos!$J25)),"")</f>
        <v/>
      </c>
      <c r="Y25" s="22" t="str">
        <f>IF(Activos!$V25="OK",Activos!$O25*MAX(0,MIN(EDATE(Y$5,1),Activos!$N25,IF(ISNUMBER(Activos!$L25),Activos!$L25,Activos!$N25))-MAX(Y$5,Activos!$J25)),"")</f>
        <v/>
      </c>
      <c r="Z25" s="22" t="str">
        <f>IF(Activos!$V25="OK",Activos!$O25*MAX(0,MIN(EDATE(Z$5,1),Activos!$N25,IF(ISNUMBER(Activos!$L25),Activos!$L25,Activos!$N25))-MAX(Z$5,Activos!$J25)),"")</f>
        <v/>
      </c>
      <c r="AA25" s="22" t="str">
        <f>IF(Activos!$V25="OK",Activos!$O25*MAX(0,MIN(EDATE(AA$5,1),Activos!$N25,IF(ISNUMBER(Activos!$L25),Activos!$L25,Activos!$N25))-MAX(AA$5,Activos!$J25)),"")</f>
        <v/>
      </c>
      <c r="AB25" s="22" t="str">
        <f>IF(Activos!$V25="OK",Activos!$O25*MAX(0,MIN(EDATE(AB$5,1),Activos!$N25,IF(ISNUMBER(Activos!$L25),Activos!$L25,Activos!$N25))-MAX(AB$5,Activos!$J25)),"")</f>
        <v/>
      </c>
      <c r="AC25" s="22" t="str">
        <f>IF(Activos!$V25="OK",Activos!$O25*MAX(0,MIN(EDATE(AC$5,1),Activos!$N25,IF(ISNUMBER(Activos!$L25),Activos!$L25,Activos!$N25))-MAX(AC$5,Activos!$J25)),"")</f>
        <v/>
      </c>
      <c r="AD25" s="22" t="str">
        <f>IF(Activos!$V25="OK",Activos!$O25*MAX(0,MIN(EDATE(AD$5,1),Activos!$N25,IF(ISNUMBER(Activos!$L25),Activos!$L25,Activos!$N25))-MAX(AD$5,Activos!$J25)),"")</f>
        <v/>
      </c>
      <c r="AE25" s="22" t="str">
        <f>IF(Activos!$V25="OK",Activos!$O25*MAX(0,MIN(EDATE(AE$5,1),Activos!$N25,IF(ISNUMBER(Activos!$L25),Activos!$L25,Activos!$N25))-MAX(AE$5,Activos!$J25)),"")</f>
        <v/>
      </c>
      <c r="AF25" s="22" t="str">
        <f>IF(Activos!$V25="OK",Activos!$O25*MAX(0,MIN(EDATE(AF$5,1),Activos!$N25,IF(ISNUMBER(Activos!$L25),Activos!$L25,Activos!$N25))-MAX(AF$5,Activos!$J25)),"")</f>
        <v/>
      </c>
      <c r="AG25" s="22" t="str">
        <f>IF(Activos!$V25="OK",Activos!$O25*MAX(0,MIN(EDATE(AG$5,1),Activos!$N25,IF(ISNUMBER(Activos!$L25),Activos!$L25,Activos!$N25))-MAX(AG$5,Activos!$J25)),"")</f>
        <v/>
      </c>
      <c r="AH25" s="22" t="str">
        <f>IF(Activos!$V25="OK",Activos!$O25*MAX(0,MIN(EDATE(AH$5,1),Activos!$N25,IF(ISNUMBER(Activos!$L25),Activos!$L25,Activos!$N25))-MAX(AH$5,Activos!$J25)),"")</f>
        <v/>
      </c>
      <c r="AI25" s="22" t="str">
        <f>IF(Activos!$V25="OK",Activos!$O25*MAX(0,MIN(EDATE(AI$5,1),Activos!$N25,IF(ISNUMBER(Activos!$L25),Activos!$L25,Activos!$N25))-MAX(AI$5,Activos!$J25)),"")</f>
        <v/>
      </c>
      <c r="AJ25" s="22" t="str">
        <f>IF(Activos!$V25="OK",Activos!$O25*MAX(0,MIN(EDATE(AJ$5,1),Activos!$N25,IF(ISNUMBER(Activos!$L25),Activos!$L25,Activos!$N25))-MAX(AJ$5,Activos!$J25)),"")</f>
        <v/>
      </c>
      <c r="AK25" s="22" t="str">
        <f>IF(Activos!$V25="OK",Activos!$O25*MAX(0,MIN(EDATE(AK$5,1),Activos!$N25,IF(ISNUMBER(Activos!$L25),Activos!$L25,Activos!$N25))-MAX(AK$5,Activos!$J25)),"")</f>
        <v/>
      </c>
      <c r="AL25" s="22" t="str">
        <f>IF(Activos!$V25="OK",Activos!$O25*MAX(0,MIN(EDATE(AL$5,1),Activos!$N25,IF(ISNUMBER(Activos!$L25),Activos!$L25,Activos!$N25))-MAX(AL$5,Activos!$J25)),"")</f>
        <v/>
      </c>
      <c r="AM25" s="22" t="str">
        <f>IF(Activos!$V25="OK",Activos!$O25*MAX(0,MIN(EDATE(AM$5,1),Activos!$N25,IF(ISNUMBER(Activos!$L25),Activos!$L25,Activos!$N25))-MAX(AM$5,Activos!$J25)),"")</f>
        <v/>
      </c>
      <c r="AN25" s="22" t="str">
        <f>IF(Activos!$V25="OK",Activos!$O25*MAX(0,MIN(EDATE(AN$5,1),Activos!$N25,IF(ISNUMBER(Activos!$L25),Activos!$L25,Activos!$N25))-MAX(AN$5,Activos!$J25)),"")</f>
        <v/>
      </c>
      <c r="AO25" s="22" t="str">
        <f>IF(Activos!$V25="OK",Activos!$O25*MAX(0,MIN(EDATE(AO$5,1),Activos!$N25,IF(ISNUMBER(Activos!$L25),Activos!$L25,Activos!$N25))-MAX(AO$5,Activos!$J25)),"")</f>
        <v/>
      </c>
      <c r="AP25" s="22" t="str">
        <f>IF(Activos!$V25="OK",Activos!$O25*MAX(0,MIN(EDATE(AP$5,1),Activos!$N25,IF(ISNUMBER(Activos!$L25),Activos!$L25,Activos!$N25))-MAX(AP$5,Activos!$J25)),"")</f>
        <v/>
      </c>
      <c r="AQ25" s="22" t="str">
        <f>IF(Activos!$V25="OK",Activos!$O25*MAX(0,MIN(EDATE(AQ$5,1),Activos!$N25,IF(ISNUMBER(Activos!$L25),Activos!$L25,Activos!$N25))-MAX(AQ$5,Activos!$J25)),"")</f>
        <v/>
      </c>
      <c r="AR25" s="22" t="str">
        <f>IF(Activos!$V25="OK",Activos!$O25*MAX(0,MIN(EDATE(AR$5,1),Activos!$N25,IF(ISNUMBER(Activos!$L25),Activos!$L25,Activos!$N25))-MAX(AR$5,Activos!$J25)),"")</f>
        <v/>
      </c>
      <c r="AS25" s="22" t="str">
        <f>IF(Activos!$V25="OK",Activos!$O25*MAX(0,MIN(EDATE(AS$5,1),Activos!$N25,IF(ISNUMBER(Activos!$L25),Activos!$L25,Activos!$N25))-MAX(AS$5,Activos!$J25)),"")</f>
        <v/>
      </c>
      <c r="AT25" s="22" t="str">
        <f>IF(Activos!$V25="OK",Activos!$O25*MAX(0,MIN(EDATE(AT$5,1),Activos!$N25,IF(ISNUMBER(Activos!$L25),Activos!$L25,Activos!$N25))-MAX(AT$5,Activos!$J25)),"")</f>
        <v/>
      </c>
      <c r="AU25" s="22" t="str">
        <f>IF(Activos!$V25="OK",Activos!$O25*MAX(0,MIN(EDATE(AU$5,1),Activos!$N25,IF(ISNUMBER(Activos!$L25),Activos!$L25,Activos!$N25))-MAX(AU$5,Activos!$J25)),"")</f>
        <v/>
      </c>
      <c r="AV25" s="22" t="str">
        <f>IF(Activos!$V25="OK",Activos!$O25*MAX(0,MIN(EDATE(AV$5,1),Activos!$N25,IF(ISNUMBER(Activos!$L25),Activos!$L25,Activos!$N25))-MAX(AV$5,Activos!$J25)),"")</f>
        <v/>
      </c>
      <c r="AW25" s="22" t="str">
        <f>IF(Activos!$V25="OK",Activos!$O25*MAX(0,MIN(EDATE(AW$5,1),Activos!$N25,IF(ISNUMBER(Activos!$L25),Activos!$L25,Activos!$N25))-MAX(AW$5,Activos!$J25)),"")</f>
        <v/>
      </c>
      <c r="AX25" s="22" t="str">
        <f>IF(Activos!$V25="OK",Activos!$O25*MAX(0,MIN(EDATE(AX$5,1),Activos!$N25,IF(ISNUMBER(Activos!$L25),Activos!$L25,Activos!$N25))-MAX(AX$5,Activos!$J25)),"")</f>
        <v/>
      </c>
      <c r="AY25" s="22" t="str">
        <f>IF(Activos!$V25="OK",Activos!$O25*MAX(0,MIN(EDATE(AY$5,1),Activos!$N25,IF(ISNUMBER(Activos!$L25),Activos!$L25,Activos!$N25))-MAX(AY$5,Activos!$J25)),"")</f>
        <v/>
      </c>
      <c r="AZ25" s="22" t="str">
        <f>IF(Activos!$V25="OK",Activos!$O25*MAX(0,MIN(EDATE(AZ$5,1),Activos!$N25,IF(ISNUMBER(Activos!$L25),Activos!$L25,Activos!$N25))-MAX(AZ$5,Activos!$J25)),"")</f>
        <v/>
      </c>
      <c r="BA25" s="22" t="str">
        <f>IF(Activos!$V25="OK",Activos!$O25*MAX(0,MIN(EDATE(BA$5,1),Activos!$N25,IF(ISNUMBER(Activos!$L25),Activos!$L25,Activos!$N25))-MAX(BA$5,Activos!$J25)),"")</f>
        <v/>
      </c>
      <c r="BB25" s="22" t="str">
        <f>IF(Activos!$V25="OK",Activos!$O25*MAX(0,MIN(EDATE(BB$5,1),Activos!$N25,IF(ISNUMBER(Activos!$L25),Activos!$L25,Activos!$N25))-MAX(BB$5,Activos!$J25)),"")</f>
        <v/>
      </c>
      <c r="BC25" s="22" t="str">
        <f>IF(Activos!$V25="OK",Activos!$O25*MAX(0,MIN(EDATE(BC$5,1),Activos!$N25,IF(ISNUMBER(Activos!$L25),Activos!$L25,Activos!$N25))-MAX(BC$5,Activos!$J25)),"")</f>
        <v/>
      </c>
      <c r="BD25" s="22" t="str">
        <f>IF(Activos!$V25="OK",Activos!$O25*MAX(0,MIN(EDATE(BD$5,1),Activos!$N25,IF(ISNUMBER(Activos!$L25),Activos!$L25,Activos!$N25))-MAX(BD$5,Activos!$J25)),"")</f>
        <v/>
      </c>
      <c r="BE25" s="22" t="str">
        <f>IF(Activos!$V25="OK",Activos!$O25*MAX(0,MIN(EDATE(BE$5,1),Activos!$N25,IF(ISNUMBER(Activos!$L25),Activos!$L25,Activos!$N25))-MAX(BE$5,Activos!$J25)),"")</f>
        <v/>
      </c>
      <c r="BF25" s="22" t="str">
        <f>IF(Activos!$V25="OK",Activos!$O25*MAX(0,MIN(EDATE(BF$5,1),Activos!$N25,IF(ISNUMBER(Activos!$L25),Activos!$L25,Activos!$N25))-MAX(BF$5,Activos!$J25)),"")</f>
        <v/>
      </c>
      <c r="BG25" s="22" t="str">
        <f>IF(Activos!$V25="OK",Activos!$O25*MAX(0,MIN(EDATE(BG$5,1),Activos!$N25,IF(ISNUMBER(Activos!$L25),Activos!$L25,Activos!$N25))-MAX(BG$5,Activos!$J25)),"")</f>
        <v/>
      </c>
      <c r="BH25" s="22" t="str">
        <f>IF(Activos!$V25="OK",Activos!$O25*MAX(0,MIN(EDATE(BH$5,1),Activos!$N25,IF(ISNUMBER(Activos!$L25),Activos!$L25,Activos!$N25))-MAX(BH$5,Activos!$J25)),"")</f>
        <v/>
      </c>
      <c r="BI25" s="22" t="str">
        <f>IF(Activos!$V25="OK",Activos!$O25*MAX(0,MIN(EDATE(BI$5,1),Activos!$N25,IF(ISNUMBER(Activos!$L25),Activos!$L25,Activos!$N25))-MAX(BI$5,Activos!$J25)),"")</f>
        <v/>
      </c>
      <c r="BJ25" s="22" t="str">
        <f>IF(Activos!$V25="OK",Activos!$O25*MAX(0,MIN(EDATE(BJ$5,1),Activos!$N25,IF(ISNUMBER(Activos!$L25),Activos!$L25,Activos!$N25))-MAX(BJ$5,Activos!$J25)),"")</f>
        <v/>
      </c>
      <c r="BK25" s="22" t="str">
        <f>IF(Activos!$V25="OK",Activos!$O25*MAX(0,MIN(EDATE(BK$5,1),Activos!$N25,IF(ISNUMBER(Activos!$L25),Activos!$L25,Activos!$N25))-MAX(BK$5,Activos!$J25)),"")</f>
        <v/>
      </c>
      <c r="BL25" s="31" t="str">
        <f>IF(Activos!$V25="OK",Activos!$O25*MAX(0,MIN(EDATE(BL$5,1),Activos!$N25,IF(ISNUMBER(Activos!$L25),Activos!$L25,Activos!$N25))-MAX(BL$5,Activos!$J25)),"")</f>
        <v/>
      </c>
    </row>
    <row r="26" ht="27.0" customHeight="1">
      <c r="A26" s="1"/>
      <c r="B26" s="1"/>
      <c r="C26" s="1" t="str">
        <f>IF(Activos!C26="","",Activos!C26)</f>
        <v/>
      </c>
      <c r="D26" s="1" t="str">
        <f>IF(C26="","",Activos!D26)</f>
        <v/>
      </c>
      <c r="E26" s="22" t="str">
        <f>IF(Activos!$V26="OK",Activos!$O26*MAX(0,MIN(EDATE(E$5,1),Activos!$N26,IF(ISNUMBER(Activos!$L26),Activos!$L26,Activos!$N26))-MAX(E$5,Activos!$J26)),"")</f>
        <v/>
      </c>
      <c r="F26" s="22" t="str">
        <f>IF(Activos!$V26="OK",Activos!$O26*MAX(0,MIN(EDATE(F$5,1),Activos!$N26,IF(ISNUMBER(Activos!$L26),Activos!$L26,Activos!$N26))-MAX(F$5,Activos!$J26)),"")</f>
        <v/>
      </c>
      <c r="G26" s="22" t="str">
        <f>IF(Activos!$V26="OK",Activos!$O26*MAX(0,MIN(EDATE(G$5,1),Activos!$N26,IF(ISNUMBER(Activos!$L26),Activos!$L26,Activos!$N26))-MAX(G$5,Activos!$J26)),"")</f>
        <v/>
      </c>
      <c r="H26" s="22" t="str">
        <f>IF(Activos!$V26="OK",Activos!$O26*MAX(0,MIN(EDATE(H$5,1),Activos!$N26,IF(ISNUMBER(Activos!$L26),Activos!$L26,Activos!$N26))-MAX(H$5,Activos!$J26)),"")</f>
        <v/>
      </c>
      <c r="I26" s="22" t="str">
        <f>IF(Activos!$V26="OK",Activos!$O26*MAX(0,MIN(EDATE(I$5,1),Activos!$N26,IF(ISNUMBER(Activos!$L26),Activos!$L26,Activos!$N26))-MAX(I$5,Activos!$J26)),"")</f>
        <v/>
      </c>
      <c r="J26" s="22" t="str">
        <f>IF(Activos!$V26="OK",Activos!$O26*MAX(0,MIN(EDATE(J$5,1),Activos!$N26,IF(ISNUMBER(Activos!$L26),Activos!$L26,Activos!$N26))-MAX(J$5,Activos!$J26)),"")</f>
        <v/>
      </c>
      <c r="K26" s="22" t="str">
        <f>IF(Activos!$V26="OK",Activos!$O26*MAX(0,MIN(EDATE(K$5,1),Activos!$N26,IF(ISNUMBER(Activos!$L26),Activos!$L26,Activos!$N26))-MAX(K$5,Activos!$J26)),"")</f>
        <v/>
      </c>
      <c r="L26" s="22" t="str">
        <f>IF(Activos!$V26="OK",Activos!$O26*MAX(0,MIN(EDATE(L$5,1),Activos!$N26,IF(ISNUMBER(Activos!$L26),Activos!$L26,Activos!$N26))-MAX(L$5,Activos!$J26)),"")</f>
        <v/>
      </c>
      <c r="M26" s="22" t="str">
        <f>IF(Activos!$V26="OK",Activos!$O26*MAX(0,MIN(EDATE(M$5,1),Activos!$N26,IF(ISNUMBER(Activos!$L26),Activos!$L26,Activos!$N26))-MAX(M$5,Activos!$J26)),"")</f>
        <v/>
      </c>
      <c r="N26" s="22" t="str">
        <f>IF(Activos!$V26="OK",Activos!$O26*MAX(0,MIN(EDATE(N$5,1),Activos!$N26,IF(ISNUMBER(Activos!$L26),Activos!$L26,Activos!$N26))-MAX(N$5,Activos!$J26)),"")</f>
        <v/>
      </c>
      <c r="O26" s="22" t="str">
        <f>IF(Activos!$V26="OK",Activos!$O26*MAX(0,MIN(EDATE(O$5,1),Activos!$N26,IF(ISNUMBER(Activos!$L26),Activos!$L26,Activos!$N26))-MAX(O$5,Activos!$J26)),"")</f>
        <v/>
      </c>
      <c r="P26" s="22" t="str">
        <f>IF(Activos!$V26="OK",Activos!$O26*MAX(0,MIN(EDATE(P$5,1),Activos!$N26,IF(ISNUMBER(Activos!$L26),Activos!$L26,Activos!$N26))-MAX(P$5,Activos!$J26)),"")</f>
        <v/>
      </c>
      <c r="Q26" s="22" t="str">
        <f>IF(Activos!$V26="OK",Activos!$O26*MAX(0,MIN(EDATE(Q$5,1),Activos!$N26,IF(ISNUMBER(Activos!$L26),Activos!$L26,Activos!$N26))-MAX(Q$5,Activos!$J26)),"")</f>
        <v/>
      </c>
      <c r="R26" s="22" t="str">
        <f>IF(Activos!$V26="OK",Activos!$O26*MAX(0,MIN(EDATE(R$5,1),Activos!$N26,IF(ISNUMBER(Activos!$L26),Activos!$L26,Activos!$N26))-MAX(R$5,Activos!$J26)),"")</f>
        <v/>
      </c>
      <c r="S26" s="22" t="str">
        <f>IF(Activos!$V26="OK",Activos!$O26*MAX(0,MIN(EDATE(S$5,1),Activos!$N26,IF(ISNUMBER(Activos!$L26),Activos!$L26,Activos!$N26))-MAX(S$5,Activos!$J26)),"")</f>
        <v/>
      </c>
      <c r="T26" s="22" t="str">
        <f>IF(Activos!$V26="OK",Activos!$O26*MAX(0,MIN(EDATE(T$5,1),Activos!$N26,IF(ISNUMBER(Activos!$L26),Activos!$L26,Activos!$N26))-MAX(T$5,Activos!$J26)),"")</f>
        <v/>
      </c>
      <c r="U26" s="22" t="str">
        <f>IF(Activos!$V26="OK",Activos!$O26*MAX(0,MIN(EDATE(U$5,1),Activos!$N26,IF(ISNUMBER(Activos!$L26),Activos!$L26,Activos!$N26))-MAX(U$5,Activos!$J26)),"")</f>
        <v/>
      </c>
      <c r="V26" s="22" t="str">
        <f>IF(Activos!$V26="OK",Activos!$O26*MAX(0,MIN(EDATE(V$5,1),Activos!$N26,IF(ISNUMBER(Activos!$L26),Activos!$L26,Activos!$N26))-MAX(V$5,Activos!$J26)),"")</f>
        <v/>
      </c>
      <c r="W26" s="22" t="str">
        <f>IF(Activos!$V26="OK",Activos!$O26*MAX(0,MIN(EDATE(W$5,1),Activos!$N26,IF(ISNUMBER(Activos!$L26),Activos!$L26,Activos!$N26))-MAX(W$5,Activos!$J26)),"")</f>
        <v/>
      </c>
      <c r="X26" s="22" t="str">
        <f>IF(Activos!$V26="OK",Activos!$O26*MAX(0,MIN(EDATE(X$5,1),Activos!$N26,IF(ISNUMBER(Activos!$L26),Activos!$L26,Activos!$N26))-MAX(X$5,Activos!$J26)),"")</f>
        <v/>
      </c>
      <c r="Y26" s="22" t="str">
        <f>IF(Activos!$V26="OK",Activos!$O26*MAX(0,MIN(EDATE(Y$5,1),Activos!$N26,IF(ISNUMBER(Activos!$L26),Activos!$L26,Activos!$N26))-MAX(Y$5,Activos!$J26)),"")</f>
        <v/>
      </c>
      <c r="Z26" s="22" t="str">
        <f>IF(Activos!$V26="OK",Activos!$O26*MAX(0,MIN(EDATE(Z$5,1),Activos!$N26,IF(ISNUMBER(Activos!$L26),Activos!$L26,Activos!$N26))-MAX(Z$5,Activos!$J26)),"")</f>
        <v/>
      </c>
      <c r="AA26" s="22" t="str">
        <f>IF(Activos!$V26="OK",Activos!$O26*MAX(0,MIN(EDATE(AA$5,1),Activos!$N26,IF(ISNUMBER(Activos!$L26),Activos!$L26,Activos!$N26))-MAX(AA$5,Activos!$J26)),"")</f>
        <v/>
      </c>
      <c r="AB26" s="22" t="str">
        <f>IF(Activos!$V26="OK",Activos!$O26*MAX(0,MIN(EDATE(AB$5,1),Activos!$N26,IF(ISNUMBER(Activos!$L26),Activos!$L26,Activos!$N26))-MAX(AB$5,Activos!$J26)),"")</f>
        <v/>
      </c>
      <c r="AC26" s="22" t="str">
        <f>IF(Activos!$V26="OK",Activos!$O26*MAX(0,MIN(EDATE(AC$5,1),Activos!$N26,IF(ISNUMBER(Activos!$L26),Activos!$L26,Activos!$N26))-MAX(AC$5,Activos!$J26)),"")</f>
        <v/>
      </c>
      <c r="AD26" s="22" t="str">
        <f>IF(Activos!$V26="OK",Activos!$O26*MAX(0,MIN(EDATE(AD$5,1),Activos!$N26,IF(ISNUMBER(Activos!$L26),Activos!$L26,Activos!$N26))-MAX(AD$5,Activos!$J26)),"")</f>
        <v/>
      </c>
      <c r="AE26" s="22" t="str">
        <f>IF(Activos!$V26="OK",Activos!$O26*MAX(0,MIN(EDATE(AE$5,1),Activos!$N26,IF(ISNUMBER(Activos!$L26),Activos!$L26,Activos!$N26))-MAX(AE$5,Activos!$J26)),"")</f>
        <v/>
      </c>
      <c r="AF26" s="22" t="str">
        <f>IF(Activos!$V26="OK",Activos!$O26*MAX(0,MIN(EDATE(AF$5,1),Activos!$N26,IF(ISNUMBER(Activos!$L26),Activos!$L26,Activos!$N26))-MAX(AF$5,Activos!$J26)),"")</f>
        <v/>
      </c>
      <c r="AG26" s="22" t="str">
        <f>IF(Activos!$V26="OK",Activos!$O26*MAX(0,MIN(EDATE(AG$5,1),Activos!$N26,IF(ISNUMBER(Activos!$L26),Activos!$L26,Activos!$N26))-MAX(AG$5,Activos!$J26)),"")</f>
        <v/>
      </c>
      <c r="AH26" s="22" t="str">
        <f>IF(Activos!$V26="OK",Activos!$O26*MAX(0,MIN(EDATE(AH$5,1),Activos!$N26,IF(ISNUMBER(Activos!$L26),Activos!$L26,Activos!$N26))-MAX(AH$5,Activos!$J26)),"")</f>
        <v/>
      </c>
      <c r="AI26" s="22" t="str">
        <f>IF(Activos!$V26="OK",Activos!$O26*MAX(0,MIN(EDATE(AI$5,1),Activos!$N26,IF(ISNUMBER(Activos!$L26),Activos!$L26,Activos!$N26))-MAX(AI$5,Activos!$J26)),"")</f>
        <v/>
      </c>
      <c r="AJ26" s="22" t="str">
        <f>IF(Activos!$V26="OK",Activos!$O26*MAX(0,MIN(EDATE(AJ$5,1),Activos!$N26,IF(ISNUMBER(Activos!$L26),Activos!$L26,Activos!$N26))-MAX(AJ$5,Activos!$J26)),"")</f>
        <v/>
      </c>
      <c r="AK26" s="22" t="str">
        <f>IF(Activos!$V26="OK",Activos!$O26*MAX(0,MIN(EDATE(AK$5,1),Activos!$N26,IF(ISNUMBER(Activos!$L26),Activos!$L26,Activos!$N26))-MAX(AK$5,Activos!$J26)),"")</f>
        <v/>
      </c>
      <c r="AL26" s="22" t="str">
        <f>IF(Activos!$V26="OK",Activos!$O26*MAX(0,MIN(EDATE(AL$5,1),Activos!$N26,IF(ISNUMBER(Activos!$L26),Activos!$L26,Activos!$N26))-MAX(AL$5,Activos!$J26)),"")</f>
        <v/>
      </c>
      <c r="AM26" s="22" t="str">
        <f>IF(Activos!$V26="OK",Activos!$O26*MAX(0,MIN(EDATE(AM$5,1),Activos!$N26,IF(ISNUMBER(Activos!$L26),Activos!$L26,Activos!$N26))-MAX(AM$5,Activos!$J26)),"")</f>
        <v/>
      </c>
      <c r="AN26" s="22" t="str">
        <f>IF(Activos!$V26="OK",Activos!$O26*MAX(0,MIN(EDATE(AN$5,1),Activos!$N26,IF(ISNUMBER(Activos!$L26),Activos!$L26,Activos!$N26))-MAX(AN$5,Activos!$J26)),"")</f>
        <v/>
      </c>
      <c r="AO26" s="22" t="str">
        <f>IF(Activos!$V26="OK",Activos!$O26*MAX(0,MIN(EDATE(AO$5,1),Activos!$N26,IF(ISNUMBER(Activos!$L26),Activos!$L26,Activos!$N26))-MAX(AO$5,Activos!$J26)),"")</f>
        <v/>
      </c>
      <c r="AP26" s="22" t="str">
        <f>IF(Activos!$V26="OK",Activos!$O26*MAX(0,MIN(EDATE(AP$5,1),Activos!$N26,IF(ISNUMBER(Activos!$L26),Activos!$L26,Activos!$N26))-MAX(AP$5,Activos!$J26)),"")</f>
        <v/>
      </c>
      <c r="AQ26" s="22" t="str">
        <f>IF(Activos!$V26="OK",Activos!$O26*MAX(0,MIN(EDATE(AQ$5,1),Activos!$N26,IF(ISNUMBER(Activos!$L26),Activos!$L26,Activos!$N26))-MAX(AQ$5,Activos!$J26)),"")</f>
        <v/>
      </c>
      <c r="AR26" s="22" t="str">
        <f>IF(Activos!$V26="OK",Activos!$O26*MAX(0,MIN(EDATE(AR$5,1),Activos!$N26,IF(ISNUMBER(Activos!$L26),Activos!$L26,Activos!$N26))-MAX(AR$5,Activos!$J26)),"")</f>
        <v/>
      </c>
      <c r="AS26" s="22" t="str">
        <f>IF(Activos!$V26="OK",Activos!$O26*MAX(0,MIN(EDATE(AS$5,1),Activos!$N26,IF(ISNUMBER(Activos!$L26),Activos!$L26,Activos!$N26))-MAX(AS$5,Activos!$J26)),"")</f>
        <v/>
      </c>
      <c r="AT26" s="22" t="str">
        <f>IF(Activos!$V26="OK",Activos!$O26*MAX(0,MIN(EDATE(AT$5,1),Activos!$N26,IF(ISNUMBER(Activos!$L26),Activos!$L26,Activos!$N26))-MAX(AT$5,Activos!$J26)),"")</f>
        <v/>
      </c>
      <c r="AU26" s="22" t="str">
        <f>IF(Activos!$V26="OK",Activos!$O26*MAX(0,MIN(EDATE(AU$5,1),Activos!$N26,IF(ISNUMBER(Activos!$L26),Activos!$L26,Activos!$N26))-MAX(AU$5,Activos!$J26)),"")</f>
        <v/>
      </c>
      <c r="AV26" s="22" t="str">
        <f>IF(Activos!$V26="OK",Activos!$O26*MAX(0,MIN(EDATE(AV$5,1),Activos!$N26,IF(ISNUMBER(Activos!$L26),Activos!$L26,Activos!$N26))-MAX(AV$5,Activos!$J26)),"")</f>
        <v/>
      </c>
      <c r="AW26" s="22" t="str">
        <f>IF(Activos!$V26="OK",Activos!$O26*MAX(0,MIN(EDATE(AW$5,1),Activos!$N26,IF(ISNUMBER(Activos!$L26),Activos!$L26,Activos!$N26))-MAX(AW$5,Activos!$J26)),"")</f>
        <v/>
      </c>
      <c r="AX26" s="22" t="str">
        <f>IF(Activos!$V26="OK",Activos!$O26*MAX(0,MIN(EDATE(AX$5,1),Activos!$N26,IF(ISNUMBER(Activos!$L26),Activos!$L26,Activos!$N26))-MAX(AX$5,Activos!$J26)),"")</f>
        <v/>
      </c>
      <c r="AY26" s="22" t="str">
        <f>IF(Activos!$V26="OK",Activos!$O26*MAX(0,MIN(EDATE(AY$5,1),Activos!$N26,IF(ISNUMBER(Activos!$L26),Activos!$L26,Activos!$N26))-MAX(AY$5,Activos!$J26)),"")</f>
        <v/>
      </c>
      <c r="AZ26" s="22" t="str">
        <f>IF(Activos!$V26="OK",Activos!$O26*MAX(0,MIN(EDATE(AZ$5,1),Activos!$N26,IF(ISNUMBER(Activos!$L26),Activos!$L26,Activos!$N26))-MAX(AZ$5,Activos!$J26)),"")</f>
        <v/>
      </c>
      <c r="BA26" s="22" t="str">
        <f>IF(Activos!$V26="OK",Activos!$O26*MAX(0,MIN(EDATE(BA$5,1),Activos!$N26,IF(ISNUMBER(Activos!$L26),Activos!$L26,Activos!$N26))-MAX(BA$5,Activos!$J26)),"")</f>
        <v/>
      </c>
      <c r="BB26" s="22" t="str">
        <f>IF(Activos!$V26="OK",Activos!$O26*MAX(0,MIN(EDATE(BB$5,1),Activos!$N26,IF(ISNUMBER(Activos!$L26),Activos!$L26,Activos!$N26))-MAX(BB$5,Activos!$J26)),"")</f>
        <v/>
      </c>
      <c r="BC26" s="22" t="str">
        <f>IF(Activos!$V26="OK",Activos!$O26*MAX(0,MIN(EDATE(BC$5,1),Activos!$N26,IF(ISNUMBER(Activos!$L26),Activos!$L26,Activos!$N26))-MAX(BC$5,Activos!$J26)),"")</f>
        <v/>
      </c>
      <c r="BD26" s="22" t="str">
        <f>IF(Activos!$V26="OK",Activos!$O26*MAX(0,MIN(EDATE(BD$5,1),Activos!$N26,IF(ISNUMBER(Activos!$L26),Activos!$L26,Activos!$N26))-MAX(BD$5,Activos!$J26)),"")</f>
        <v/>
      </c>
      <c r="BE26" s="22" t="str">
        <f>IF(Activos!$V26="OK",Activos!$O26*MAX(0,MIN(EDATE(BE$5,1),Activos!$N26,IF(ISNUMBER(Activos!$L26),Activos!$L26,Activos!$N26))-MAX(BE$5,Activos!$J26)),"")</f>
        <v/>
      </c>
      <c r="BF26" s="22" t="str">
        <f>IF(Activos!$V26="OK",Activos!$O26*MAX(0,MIN(EDATE(BF$5,1),Activos!$N26,IF(ISNUMBER(Activos!$L26),Activos!$L26,Activos!$N26))-MAX(BF$5,Activos!$J26)),"")</f>
        <v/>
      </c>
      <c r="BG26" s="22" t="str">
        <f>IF(Activos!$V26="OK",Activos!$O26*MAX(0,MIN(EDATE(BG$5,1),Activos!$N26,IF(ISNUMBER(Activos!$L26),Activos!$L26,Activos!$N26))-MAX(BG$5,Activos!$J26)),"")</f>
        <v/>
      </c>
      <c r="BH26" s="22" t="str">
        <f>IF(Activos!$V26="OK",Activos!$O26*MAX(0,MIN(EDATE(BH$5,1),Activos!$N26,IF(ISNUMBER(Activos!$L26),Activos!$L26,Activos!$N26))-MAX(BH$5,Activos!$J26)),"")</f>
        <v/>
      </c>
      <c r="BI26" s="22" t="str">
        <f>IF(Activos!$V26="OK",Activos!$O26*MAX(0,MIN(EDATE(BI$5,1),Activos!$N26,IF(ISNUMBER(Activos!$L26),Activos!$L26,Activos!$N26))-MAX(BI$5,Activos!$J26)),"")</f>
        <v/>
      </c>
      <c r="BJ26" s="22" t="str">
        <f>IF(Activos!$V26="OK",Activos!$O26*MAX(0,MIN(EDATE(BJ$5,1),Activos!$N26,IF(ISNUMBER(Activos!$L26),Activos!$L26,Activos!$N26))-MAX(BJ$5,Activos!$J26)),"")</f>
        <v/>
      </c>
      <c r="BK26" s="22" t="str">
        <f>IF(Activos!$V26="OK",Activos!$O26*MAX(0,MIN(EDATE(BK$5,1),Activos!$N26,IF(ISNUMBER(Activos!$L26),Activos!$L26,Activos!$N26))-MAX(BK$5,Activos!$J26)),"")</f>
        <v/>
      </c>
      <c r="BL26" s="31" t="str">
        <f>IF(Activos!$V26="OK",Activos!$O26*MAX(0,MIN(EDATE(BL$5,1),Activos!$N26,IF(ISNUMBER(Activos!$L26),Activos!$L26,Activos!$N26))-MAX(BL$5,Activos!$J26)),"")</f>
        <v/>
      </c>
    </row>
    <row r="27" ht="27.0" customHeight="1">
      <c r="A27" s="1"/>
      <c r="B27" s="1"/>
      <c r="C27" s="1" t="str">
        <f>IF(Activos!C27="","",Activos!C27)</f>
        <v/>
      </c>
      <c r="D27" s="1" t="str">
        <f>IF(C27="","",Activos!D27)</f>
        <v/>
      </c>
      <c r="E27" s="22" t="str">
        <f>IF(Activos!$V27="OK",Activos!$O27*MAX(0,MIN(EDATE(E$5,1),Activos!$N27,IF(ISNUMBER(Activos!$L27),Activos!$L27,Activos!$N27))-MAX(E$5,Activos!$J27)),"")</f>
        <v/>
      </c>
      <c r="F27" s="22" t="str">
        <f>IF(Activos!$V27="OK",Activos!$O27*MAX(0,MIN(EDATE(F$5,1),Activos!$N27,IF(ISNUMBER(Activos!$L27),Activos!$L27,Activos!$N27))-MAX(F$5,Activos!$J27)),"")</f>
        <v/>
      </c>
      <c r="G27" s="22" t="str">
        <f>IF(Activos!$V27="OK",Activos!$O27*MAX(0,MIN(EDATE(G$5,1),Activos!$N27,IF(ISNUMBER(Activos!$L27),Activos!$L27,Activos!$N27))-MAX(G$5,Activos!$J27)),"")</f>
        <v/>
      </c>
      <c r="H27" s="22" t="str">
        <f>IF(Activos!$V27="OK",Activos!$O27*MAX(0,MIN(EDATE(H$5,1),Activos!$N27,IF(ISNUMBER(Activos!$L27),Activos!$L27,Activos!$N27))-MAX(H$5,Activos!$J27)),"")</f>
        <v/>
      </c>
      <c r="I27" s="22" t="str">
        <f>IF(Activos!$V27="OK",Activos!$O27*MAX(0,MIN(EDATE(I$5,1),Activos!$N27,IF(ISNUMBER(Activos!$L27),Activos!$L27,Activos!$N27))-MAX(I$5,Activos!$J27)),"")</f>
        <v/>
      </c>
      <c r="J27" s="22" t="str">
        <f>IF(Activos!$V27="OK",Activos!$O27*MAX(0,MIN(EDATE(J$5,1),Activos!$N27,IF(ISNUMBER(Activos!$L27),Activos!$L27,Activos!$N27))-MAX(J$5,Activos!$J27)),"")</f>
        <v/>
      </c>
      <c r="K27" s="22" t="str">
        <f>IF(Activos!$V27="OK",Activos!$O27*MAX(0,MIN(EDATE(K$5,1),Activos!$N27,IF(ISNUMBER(Activos!$L27),Activos!$L27,Activos!$N27))-MAX(K$5,Activos!$J27)),"")</f>
        <v/>
      </c>
      <c r="L27" s="22" t="str">
        <f>IF(Activos!$V27="OK",Activos!$O27*MAX(0,MIN(EDATE(L$5,1),Activos!$N27,IF(ISNUMBER(Activos!$L27),Activos!$L27,Activos!$N27))-MAX(L$5,Activos!$J27)),"")</f>
        <v/>
      </c>
      <c r="M27" s="22" t="str">
        <f>IF(Activos!$V27="OK",Activos!$O27*MAX(0,MIN(EDATE(M$5,1),Activos!$N27,IF(ISNUMBER(Activos!$L27),Activos!$L27,Activos!$N27))-MAX(M$5,Activos!$J27)),"")</f>
        <v/>
      </c>
      <c r="N27" s="22" t="str">
        <f>IF(Activos!$V27="OK",Activos!$O27*MAX(0,MIN(EDATE(N$5,1),Activos!$N27,IF(ISNUMBER(Activos!$L27),Activos!$L27,Activos!$N27))-MAX(N$5,Activos!$J27)),"")</f>
        <v/>
      </c>
      <c r="O27" s="22" t="str">
        <f>IF(Activos!$V27="OK",Activos!$O27*MAX(0,MIN(EDATE(O$5,1),Activos!$N27,IF(ISNUMBER(Activos!$L27),Activos!$L27,Activos!$N27))-MAX(O$5,Activos!$J27)),"")</f>
        <v/>
      </c>
      <c r="P27" s="22" t="str">
        <f>IF(Activos!$V27="OK",Activos!$O27*MAX(0,MIN(EDATE(P$5,1),Activos!$N27,IF(ISNUMBER(Activos!$L27),Activos!$L27,Activos!$N27))-MAX(P$5,Activos!$J27)),"")</f>
        <v/>
      </c>
      <c r="Q27" s="22" t="str">
        <f>IF(Activos!$V27="OK",Activos!$O27*MAX(0,MIN(EDATE(Q$5,1),Activos!$N27,IF(ISNUMBER(Activos!$L27),Activos!$L27,Activos!$N27))-MAX(Q$5,Activos!$J27)),"")</f>
        <v/>
      </c>
      <c r="R27" s="22" t="str">
        <f>IF(Activos!$V27="OK",Activos!$O27*MAX(0,MIN(EDATE(R$5,1),Activos!$N27,IF(ISNUMBER(Activos!$L27),Activos!$L27,Activos!$N27))-MAX(R$5,Activos!$J27)),"")</f>
        <v/>
      </c>
      <c r="S27" s="22" t="str">
        <f>IF(Activos!$V27="OK",Activos!$O27*MAX(0,MIN(EDATE(S$5,1),Activos!$N27,IF(ISNUMBER(Activos!$L27),Activos!$L27,Activos!$N27))-MAX(S$5,Activos!$J27)),"")</f>
        <v/>
      </c>
      <c r="T27" s="22" t="str">
        <f>IF(Activos!$V27="OK",Activos!$O27*MAX(0,MIN(EDATE(T$5,1),Activos!$N27,IF(ISNUMBER(Activos!$L27),Activos!$L27,Activos!$N27))-MAX(T$5,Activos!$J27)),"")</f>
        <v/>
      </c>
      <c r="U27" s="22" t="str">
        <f>IF(Activos!$V27="OK",Activos!$O27*MAX(0,MIN(EDATE(U$5,1),Activos!$N27,IF(ISNUMBER(Activos!$L27),Activos!$L27,Activos!$N27))-MAX(U$5,Activos!$J27)),"")</f>
        <v/>
      </c>
      <c r="V27" s="22" t="str">
        <f>IF(Activos!$V27="OK",Activos!$O27*MAX(0,MIN(EDATE(V$5,1),Activos!$N27,IF(ISNUMBER(Activos!$L27),Activos!$L27,Activos!$N27))-MAX(V$5,Activos!$J27)),"")</f>
        <v/>
      </c>
      <c r="W27" s="22" t="str">
        <f>IF(Activos!$V27="OK",Activos!$O27*MAX(0,MIN(EDATE(W$5,1),Activos!$N27,IF(ISNUMBER(Activos!$L27),Activos!$L27,Activos!$N27))-MAX(W$5,Activos!$J27)),"")</f>
        <v/>
      </c>
      <c r="X27" s="22" t="str">
        <f>IF(Activos!$V27="OK",Activos!$O27*MAX(0,MIN(EDATE(X$5,1),Activos!$N27,IF(ISNUMBER(Activos!$L27),Activos!$L27,Activos!$N27))-MAX(X$5,Activos!$J27)),"")</f>
        <v/>
      </c>
      <c r="Y27" s="22" t="str">
        <f>IF(Activos!$V27="OK",Activos!$O27*MAX(0,MIN(EDATE(Y$5,1),Activos!$N27,IF(ISNUMBER(Activos!$L27),Activos!$L27,Activos!$N27))-MAX(Y$5,Activos!$J27)),"")</f>
        <v/>
      </c>
      <c r="Z27" s="22" t="str">
        <f>IF(Activos!$V27="OK",Activos!$O27*MAX(0,MIN(EDATE(Z$5,1),Activos!$N27,IF(ISNUMBER(Activos!$L27),Activos!$L27,Activos!$N27))-MAX(Z$5,Activos!$J27)),"")</f>
        <v/>
      </c>
      <c r="AA27" s="22" t="str">
        <f>IF(Activos!$V27="OK",Activos!$O27*MAX(0,MIN(EDATE(AA$5,1),Activos!$N27,IF(ISNUMBER(Activos!$L27),Activos!$L27,Activos!$N27))-MAX(AA$5,Activos!$J27)),"")</f>
        <v/>
      </c>
      <c r="AB27" s="22" t="str">
        <f>IF(Activos!$V27="OK",Activos!$O27*MAX(0,MIN(EDATE(AB$5,1),Activos!$N27,IF(ISNUMBER(Activos!$L27),Activos!$L27,Activos!$N27))-MAX(AB$5,Activos!$J27)),"")</f>
        <v/>
      </c>
      <c r="AC27" s="22" t="str">
        <f>IF(Activos!$V27="OK",Activos!$O27*MAX(0,MIN(EDATE(AC$5,1),Activos!$N27,IF(ISNUMBER(Activos!$L27),Activos!$L27,Activos!$N27))-MAX(AC$5,Activos!$J27)),"")</f>
        <v/>
      </c>
      <c r="AD27" s="22" t="str">
        <f>IF(Activos!$V27="OK",Activos!$O27*MAX(0,MIN(EDATE(AD$5,1),Activos!$N27,IF(ISNUMBER(Activos!$L27),Activos!$L27,Activos!$N27))-MAX(AD$5,Activos!$J27)),"")</f>
        <v/>
      </c>
      <c r="AE27" s="22" t="str">
        <f>IF(Activos!$V27="OK",Activos!$O27*MAX(0,MIN(EDATE(AE$5,1),Activos!$N27,IF(ISNUMBER(Activos!$L27),Activos!$L27,Activos!$N27))-MAX(AE$5,Activos!$J27)),"")</f>
        <v/>
      </c>
      <c r="AF27" s="22" t="str">
        <f>IF(Activos!$V27="OK",Activos!$O27*MAX(0,MIN(EDATE(AF$5,1),Activos!$N27,IF(ISNUMBER(Activos!$L27),Activos!$L27,Activos!$N27))-MAX(AF$5,Activos!$J27)),"")</f>
        <v/>
      </c>
      <c r="AG27" s="22" t="str">
        <f>IF(Activos!$V27="OK",Activos!$O27*MAX(0,MIN(EDATE(AG$5,1),Activos!$N27,IF(ISNUMBER(Activos!$L27),Activos!$L27,Activos!$N27))-MAX(AG$5,Activos!$J27)),"")</f>
        <v/>
      </c>
      <c r="AH27" s="22" t="str">
        <f>IF(Activos!$V27="OK",Activos!$O27*MAX(0,MIN(EDATE(AH$5,1),Activos!$N27,IF(ISNUMBER(Activos!$L27),Activos!$L27,Activos!$N27))-MAX(AH$5,Activos!$J27)),"")</f>
        <v/>
      </c>
      <c r="AI27" s="22" t="str">
        <f>IF(Activos!$V27="OK",Activos!$O27*MAX(0,MIN(EDATE(AI$5,1),Activos!$N27,IF(ISNUMBER(Activos!$L27),Activos!$L27,Activos!$N27))-MAX(AI$5,Activos!$J27)),"")</f>
        <v/>
      </c>
      <c r="AJ27" s="22" t="str">
        <f>IF(Activos!$V27="OK",Activos!$O27*MAX(0,MIN(EDATE(AJ$5,1),Activos!$N27,IF(ISNUMBER(Activos!$L27),Activos!$L27,Activos!$N27))-MAX(AJ$5,Activos!$J27)),"")</f>
        <v/>
      </c>
      <c r="AK27" s="22" t="str">
        <f>IF(Activos!$V27="OK",Activos!$O27*MAX(0,MIN(EDATE(AK$5,1),Activos!$N27,IF(ISNUMBER(Activos!$L27),Activos!$L27,Activos!$N27))-MAX(AK$5,Activos!$J27)),"")</f>
        <v/>
      </c>
      <c r="AL27" s="22" t="str">
        <f>IF(Activos!$V27="OK",Activos!$O27*MAX(0,MIN(EDATE(AL$5,1),Activos!$N27,IF(ISNUMBER(Activos!$L27),Activos!$L27,Activos!$N27))-MAX(AL$5,Activos!$J27)),"")</f>
        <v/>
      </c>
      <c r="AM27" s="22" t="str">
        <f>IF(Activos!$V27="OK",Activos!$O27*MAX(0,MIN(EDATE(AM$5,1),Activos!$N27,IF(ISNUMBER(Activos!$L27),Activos!$L27,Activos!$N27))-MAX(AM$5,Activos!$J27)),"")</f>
        <v/>
      </c>
      <c r="AN27" s="22" t="str">
        <f>IF(Activos!$V27="OK",Activos!$O27*MAX(0,MIN(EDATE(AN$5,1),Activos!$N27,IF(ISNUMBER(Activos!$L27),Activos!$L27,Activos!$N27))-MAX(AN$5,Activos!$J27)),"")</f>
        <v/>
      </c>
      <c r="AO27" s="22" t="str">
        <f>IF(Activos!$V27="OK",Activos!$O27*MAX(0,MIN(EDATE(AO$5,1),Activos!$N27,IF(ISNUMBER(Activos!$L27),Activos!$L27,Activos!$N27))-MAX(AO$5,Activos!$J27)),"")</f>
        <v/>
      </c>
      <c r="AP27" s="22" t="str">
        <f>IF(Activos!$V27="OK",Activos!$O27*MAX(0,MIN(EDATE(AP$5,1),Activos!$N27,IF(ISNUMBER(Activos!$L27),Activos!$L27,Activos!$N27))-MAX(AP$5,Activos!$J27)),"")</f>
        <v/>
      </c>
      <c r="AQ27" s="22" t="str">
        <f>IF(Activos!$V27="OK",Activos!$O27*MAX(0,MIN(EDATE(AQ$5,1),Activos!$N27,IF(ISNUMBER(Activos!$L27),Activos!$L27,Activos!$N27))-MAX(AQ$5,Activos!$J27)),"")</f>
        <v/>
      </c>
      <c r="AR27" s="22" t="str">
        <f>IF(Activos!$V27="OK",Activos!$O27*MAX(0,MIN(EDATE(AR$5,1),Activos!$N27,IF(ISNUMBER(Activos!$L27),Activos!$L27,Activos!$N27))-MAX(AR$5,Activos!$J27)),"")</f>
        <v/>
      </c>
      <c r="AS27" s="22" t="str">
        <f>IF(Activos!$V27="OK",Activos!$O27*MAX(0,MIN(EDATE(AS$5,1),Activos!$N27,IF(ISNUMBER(Activos!$L27),Activos!$L27,Activos!$N27))-MAX(AS$5,Activos!$J27)),"")</f>
        <v/>
      </c>
      <c r="AT27" s="22" t="str">
        <f>IF(Activos!$V27="OK",Activos!$O27*MAX(0,MIN(EDATE(AT$5,1),Activos!$N27,IF(ISNUMBER(Activos!$L27),Activos!$L27,Activos!$N27))-MAX(AT$5,Activos!$J27)),"")</f>
        <v/>
      </c>
      <c r="AU27" s="22" t="str">
        <f>IF(Activos!$V27="OK",Activos!$O27*MAX(0,MIN(EDATE(AU$5,1),Activos!$N27,IF(ISNUMBER(Activos!$L27),Activos!$L27,Activos!$N27))-MAX(AU$5,Activos!$J27)),"")</f>
        <v/>
      </c>
      <c r="AV27" s="22" t="str">
        <f>IF(Activos!$V27="OK",Activos!$O27*MAX(0,MIN(EDATE(AV$5,1),Activos!$N27,IF(ISNUMBER(Activos!$L27),Activos!$L27,Activos!$N27))-MAX(AV$5,Activos!$J27)),"")</f>
        <v/>
      </c>
      <c r="AW27" s="22" t="str">
        <f>IF(Activos!$V27="OK",Activos!$O27*MAX(0,MIN(EDATE(AW$5,1),Activos!$N27,IF(ISNUMBER(Activos!$L27),Activos!$L27,Activos!$N27))-MAX(AW$5,Activos!$J27)),"")</f>
        <v/>
      </c>
      <c r="AX27" s="22" t="str">
        <f>IF(Activos!$V27="OK",Activos!$O27*MAX(0,MIN(EDATE(AX$5,1),Activos!$N27,IF(ISNUMBER(Activos!$L27),Activos!$L27,Activos!$N27))-MAX(AX$5,Activos!$J27)),"")</f>
        <v/>
      </c>
      <c r="AY27" s="22" t="str">
        <f>IF(Activos!$V27="OK",Activos!$O27*MAX(0,MIN(EDATE(AY$5,1),Activos!$N27,IF(ISNUMBER(Activos!$L27),Activos!$L27,Activos!$N27))-MAX(AY$5,Activos!$J27)),"")</f>
        <v/>
      </c>
      <c r="AZ27" s="22" t="str">
        <f>IF(Activos!$V27="OK",Activos!$O27*MAX(0,MIN(EDATE(AZ$5,1),Activos!$N27,IF(ISNUMBER(Activos!$L27),Activos!$L27,Activos!$N27))-MAX(AZ$5,Activos!$J27)),"")</f>
        <v/>
      </c>
      <c r="BA27" s="22" t="str">
        <f>IF(Activos!$V27="OK",Activos!$O27*MAX(0,MIN(EDATE(BA$5,1),Activos!$N27,IF(ISNUMBER(Activos!$L27),Activos!$L27,Activos!$N27))-MAX(BA$5,Activos!$J27)),"")</f>
        <v/>
      </c>
      <c r="BB27" s="22" t="str">
        <f>IF(Activos!$V27="OK",Activos!$O27*MAX(0,MIN(EDATE(BB$5,1),Activos!$N27,IF(ISNUMBER(Activos!$L27),Activos!$L27,Activos!$N27))-MAX(BB$5,Activos!$J27)),"")</f>
        <v/>
      </c>
      <c r="BC27" s="22" t="str">
        <f>IF(Activos!$V27="OK",Activos!$O27*MAX(0,MIN(EDATE(BC$5,1),Activos!$N27,IF(ISNUMBER(Activos!$L27),Activos!$L27,Activos!$N27))-MAX(BC$5,Activos!$J27)),"")</f>
        <v/>
      </c>
      <c r="BD27" s="22" t="str">
        <f>IF(Activos!$V27="OK",Activos!$O27*MAX(0,MIN(EDATE(BD$5,1),Activos!$N27,IF(ISNUMBER(Activos!$L27),Activos!$L27,Activos!$N27))-MAX(BD$5,Activos!$J27)),"")</f>
        <v/>
      </c>
      <c r="BE27" s="22" t="str">
        <f>IF(Activos!$V27="OK",Activos!$O27*MAX(0,MIN(EDATE(BE$5,1),Activos!$N27,IF(ISNUMBER(Activos!$L27),Activos!$L27,Activos!$N27))-MAX(BE$5,Activos!$J27)),"")</f>
        <v/>
      </c>
      <c r="BF27" s="22" t="str">
        <f>IF(Activos!$V27="OK",Activos!$O27*MAX(0,MIN(EDATE(BF$5,1),Activos!$N27,IF(ISNUMBER(Activos!$L27),Activos!$L27,Activos!$N27))-MAX(BF$5,Activos!$J27)),"")</f>
        <v/>
      </c>
      <c r="BG27" s="22" t="str">
        <f>IF(Activos!$V27="OK",Activos!$O27*MAX(0,MIN(EDATE(BG$5,1),Activos!$N27,IF(ISNUMBER(Activos!$L27),Activos!$L27,Activos!$N27))-MAX(BG$5,Activos!$J27)),"")</f>
        <v/>
      </c>
      <c r="BH27" s="22" t="str">
        <f>IF(Activos!$V27="OK",Activos!$O27*MAX(0,MIN(EDATE(BH$5,1),Activos!$N27,IF(ISNUMBER(Activos!$L27),Activos!$L27,Activos!$N27))-MAX(BH$5,Activos!$J27)),"")</f>
        <v/>
      </c>
      <c r="BI27" s="22" t="str">
        <f>IF(Activos!$V27="OK",Activos!$O27*MAX(0,MIN(EDATE(BI$5,1),Activos!$N27,IF(ISNUMBER(Activos!$L27),Activos!$L27,Activos!$N27))-MAX(BI$5,Activos!$J27)),"")</f>
        <v/>
      </c>
      <c r="BJ27" s="22" t="str">
        <f>IF(Activos!$V27="OK",Activos!$O27*MAX(0,MIN(EDATE(BJ$5,1),Activos!$N27,IF(ISNUMBER(Activos!$L27),Activos!$L27,Activos!$N27))-MAX(BJ$5,Activos!$J27)),"")</f>
        <v/>
      </c>
      <c r="BK27" s="22" t="str">
        <f>IF(Activos!$V27="OK",Activos!$O27*MAX(0,MIN(EDATE(BK$5,1),Activos!$N27,IF(ISNUMBER(Activos!$L27),Activos!$L27,Activos!$N27))-MAX(BK$5,Activos!$J27)),"")</f>
        <v/>
      </c>
      <c r="BL27" s="31" t="str">
        <f>IF(Activos!$V27="OK",Activos!$O27*MAX(0,MIN(EDATE(BL$5,1),Activos!$N27,IF(ISNUMBER(Activos!$L27),Activos!$L27,Activos!$N27))-MAX(BL$5,Activos!$J27)),"")</f>
        <v/>
      </c>
    </row>
    <row r="28" ht="27.0" customHeight="1">
      <c r="A28" s="1"/>
      <c r="B28" s="1"/>
      <c r="C28" s="1" t="str">
        <f>IF(Activos!C28="","",Activos!C28)</f>
        <v/>
      </c>
      <c r="D28" s="1" t="str">
        <f>IF(C28="","",Activos!D28)</f>
        <v/>
      </c>
      <c r="E28" s="22" t="str">
        <f>IF(Activos!$V28="OK",Activos!$O28*MAX(0,MIN(EDATE(E$5,1),Activos!$N28,IF(ISNUMBER(Activos!$L28),Activos!$L28,Activos!$N28))-MAX(E$5,Activos!$J28)),"")</f>
        <v/>
      </c>
      <c r="F28" s="22" t="str">
        <f>IF(Activos!$V28="OK",Activos!$O28*MAX(0,MIN(EDATE(F$5,1),Activos!$N28,IF(ISNUMBER(Activos!$L28),Activos!$L28,Activos!$N28))-MAX(F$5,Activos!$J28)),"")</f>
        <v/>
      </c>
      <c r="G28" s="22" t="str">
        <f>IF(Activos!$V28="OK",Activos!$O28*MAX(0,MIN(EDATE(G$5,1),Activos!$N28,IF(ISNUMBER(Activos!$L28),Activos!$L28,Activos!$N28))-MAX(G$5,Activos!$J28)),"")</f>
        <v/>
      </c>
      <c r="H28" s="22" t="str">
        <f>IF(Activos!$V28="OK",Activos!$O28*MAX(0,MIN(EDATE(H$5,1),Activos!$N28,IF(ISNUMBER(Activos!$L28),Activos!$L28,Activos!$N28))-MAX(H$5,Activos!$J28)),"")</f>
        <v/>
      </c>
      <c r="I28" s="22" t="str">
        <f>IF(Activos!$V28="OK",Activos!$O28*MAX(0,MIN(EDATE(I$5,1),Activos!$N28,IF(ISNUMBER(Activos!$L28),Activos!$L28,Activos!$N28))-MAX(I$5,Activos!$J28)),"")</f>
        <v/>
      </c>
      <c r="J28" s="22" t="str">
        <f>IF(Activos!$V28="OK",Activos!$O28*MAX(0,MIN(EDATE(J$5,1),Activos!$N28,IF(ISNUMBER(Activos!$L28),Activos!$L28,Activos!$N28))-MAX(J$5,Activos!$J28)),"")</f>
        <v/>
      </c>
      <c r="K28" s="22" t="str">
        <f>IF(Activos!$V28="OK",Activos!$O28*MAX(0,MIN(EDATE(K$5,1),Activos!$N28,IF(ISNUMBER(Activos!$L28),Activos!$L28,Activos!$N28))-MAX(K$5,Activos!$J28)),"")</f>
        <v/>
      </c>
      <c r="L28" s="22" t="str">
        <f>IF(Activos!$V28="OK",Activos!$O28*MAX(0,MIN(EDATE(L$5,1),Activos!$N28,IF(ISNUMBER(Activos!$L28),Activos!$L28,Activos!$N28))-MAX(L$5,Activos!$J28)),"")</f>
        <v/>
      </c>
      <c r="M28" s="22" t="str">
        <f>IF(Activos!$V28="OK",Activos!$O28*MAX(0,MIN(EDATE(M$5,1),Activos!$N28,IF(ISNUMBER(Activos!$L28),Activos!$L28,Activos!$N28))-MAX(M$5,Activos!$J28)),"")</f>
        <v/>
      </c>
      <c r="N28" s="22" t="str">
        <f>IF(Activos!$V28="OK",Activos!$O28*MAX(0,MIN(EDATE(N$5,1),Activos!$N28,IF(ISNUMBER(Activos!$L28),Activos!$L28,Activos!$N28))-MAX(N$5,Activos!$J28)),"")</f>
        <v/>
      </c>
      <c r="O28" s="22" t="str">
        <f>IF(Activos!$V28="OK",Activos!$O28*MAX(0,MIN(EDATE(O$5,1),Activos!$N28,IF(ISNUMBER(Activos!$L28),Activos!$L28,Activos!$N28))-MAX(O$5,Activos!$J28)),"")</f>
        <v/>
      </c>
      <c r="P28" s="22" t="str">
        <f>IF(Activos!$V28="OK",Activos!$O28*MAX(0,MIN(EDATE(P$5,1),Activos!$N28,IF(ISNUMBER(Activos!$L28),Activos!$L28,Activos!$N28))-MAX(P$5,Activos!$J28)),"")</f>
        <v/>
      </c>
      <c r="Q28" s="22" t="str">
        <f>IF(Activos!$V28="OK",Activos!$O28*MAX(0,MIN(EDATE(Q$5,1),Activos!$N28,IF(ISNUMBER(Activos!$L28),Activos!$L28,Activos!$N28))-MAX(Q$5,Activos!$J28)),"")</f>
        <v/>
      </c>
      <c r="R28" s="22" t="str">
        <f>IF(Activos!$V28="OK",Activos!$O28*MAX(0,MIN(EDATE(R$5,1),Activos!$N28,IF(ISNUMBER(Activos!$L28),Activos!$L28,Activos!$N28))-MAX(R$5,Activos!$J28)),"")</f>
        <v/>
      </c>
      <c r="S28" s="22" t="str">
        <f>IF(Activos!$V28="OK",Activos!$O28*MAX(0,MIN(EDATE(S$5,1),Activos!$N28,IF(ISNUMBER(Activos!$L28),Activos!$L28,Activos!$N28))-MAX(S$5,Activos!$J28)),"")</f>
        <v/>
      </c>
      <c r="T28" s="22" t="str">
        <f>IF(Activos!$V28="OK",Activos!$O28*MAX(0,MIN(EDATE(T$5,1),Activos!$N28,IF(ISNUMBER(Activos!$L28),Activos!$L28,Activos!$N28))-MAX(T$5,Activos!$J28)),"")</f>
        <v/>
      </c>
      <c r="U28" s="22" t="str">
        <f>IF(Activos!$V28="OK",Activos!$O28*MAX(0,MIN(EDATE(U$5,1),Activos!$N28,IF(ISNUMBER(Activos!$L28),Activos!$L28,Activos!$N28))-MAX(U$5,Activos!$J28)),"")</f>
        <v/>
      </c>
      <c r="V28" s="22" t="str">
        <f>IF(Activos!$V28="OK",Activos!$O28*MAX(0,MIN(EDATE(V$5,1),Activos!$N28,IF(ISNUMBER(Activos!$L28),Activos!$L28,Activos!$N28))-MAX(V$5,Activos!$J28)),"")</f>
        <v/>
      </c>
      <c r="W28" s="22" t="str">
        <f>IF(Activos!$V28="OK",Activos!$O28*MAX(0,MIN(EDATE(W$5,1),Activos!$N28,IF(ISNUMBER(Activos!$L28),Activos!$L28,Activos!$N28))-MAX(W$5,Activos!$J28)),"")</f>
        <v/>
      </c>
      <c r="X28" s="22" t="str">
        <f>IF(Activos!$V28="OK",Activos!$O28*MAX(0,MIN(EDATE(X$5,1),Activos!$N28,IF(ISNUMBER(Activos!$L28),Activos!$L28,Activos!$N28))-MAX(X$5,Activos!$J28)),"")</f>
        <v/>
      </c>
      <c r="Y28" s="22" t="str">
        <f>IF(Activos!$V28="OK",Activos!$O28*MAX(0,MIN(EDATE(Y$5,1),Activos!$N28,IF(ISNUMBER(Activos!$L28),Activos!$L28,Activos!$N28))-MAX(Y$5,Activos!$J28)),"")</f>
        <v/>
      </c>
      <c r="Z28" s="22" t="str">
        <f>IF(Activos!$V28="OK",Activos!$O28*MAX(0,MIN(EDATE(Z$5,1),Activos!$N28,IF(ISNUMBER(Activos!$L28),Activos!$L28,Activos!$N28))-MAX(Z$5,Activos!$J28)),"")</f>
        <v/>
      </c>
      <c r="AA28" s="22" t="str">
        <f>IF(Activos!$V28="OK",Activos!$O28*MAX(0,MIN(EDATE(AA$5,1),Activos!$N28,IF(ISNUMBER(Activos!$L28),Activos!$L28,Activos!$N28))-MAX(AA$5,Activos!$J28)),"")</f>
        <v/>
      </c>
      <c r="AB28" s="22" t="str">
        <f>IF(Activos!$V28="OK",Activos!$O28*MAX(0,MIN(EDATE(AB$5,1),Activos!$N28,IF(ISNUMBER(Activos!$L28),Activos!$L28,Activos!$N28))-MAX(AB$5,Activos!$J28)),"")</f>
        <v/>
      </c>
      <c r="AC28" s="22" t="str">
        <f>IF(Activos!$V28="OK",Activos!$O28*MAX(0,MIN(EDATE(AC$5,1),Activos!$N28,IF(ISNUMBER(Activos!$L28),Activos!$L28,Activos!$N28))-MAX(AC$5,Activos!$J28)),"")</f>
        <v/>
      </c>
      <c r="AD28" s="22" t="str">
        <f>IF(Activos!$V28="OK",Activos!$O28*MAX(0,MIN(EDATE(AD$5,1),Activos!$N28,IF(ISNUMBER(Activos!$L28),Activos!$L28,Activos!$N28))-MAX(AD$5,Activos!$J28)),"")</f>
        <v/>
      </c>
      <c r="AE28" s="22" t="str">
        <f>IF(Activos!$V28="OK",Activos!$O28*MAX(0,MIN(EDATE(AE$5,1),Activos!$N28,IF(ISNUMBER(Activos!$L28),Activos!$L28,Activos!$N28))-MAX(AE$5,Activos!$J28)),"")</f>
        <v/>
      </c>
      <c r="AF28" s="22" t="str">
        <f>IF(Activos!$V28="OK",Activos!$O28*MAX(0,MIN(EDATE(AF$5,1),Activos!$N28,IF(ISNUMBER(Activos!$L28),Activos!$L28,Activos!$N28))-MAX(AF$5,Activos!$J28)),"")</f>
        <v/>
      </c>
      <c r="AG28" s="22" t="str">
        <f>IF(Activos!$V28="OK",Activos!$O28*MAX(0,MIN(EDATE(AG$5,1),Activos!$N28,IF(ISNUMBER(Activos!$L28),Activos!$L28,Activos!$N28))-MAX(AG$5,Activos!$J28)),"")</f>
        <v/>
      </c>
      <c r="AH28" s="22" t="str">
        <f>IF(Activos!$V28="OK",Activos!$O28*MAX(0,MIN(EDATE(AH$5,1),Activos!$N28,IF(ISNUMBER(Activos!$L28),Activos!$L28,Activos!$N28))-MAX(AH$5,Activos!$J28)),"")</f>
        <v/>
      </c>
      <c r="AI28" s="22" t="str">
        <f>IF(Activos!$V28="OK",Activos!$O28*MAX(0,MIN(EDATE(AI$5,1),Activos!$N28,IF(ISNUMBER(Activos!$L28),Activos!$L28,Activos!$N28))-MAX(AI$5,Activos!$J28)),"")</f>
        <v/>
      </c>
      <c r="AJ28" s="22" t="str">
        <f>IF(Activos!$V28="OK",Activos!$O28*MAX(0,MIN(EDATE(AJ$5,1),Activos!$N28,IF(ISNUMBER(Activos!$L28),Activos!$L28,Activos!$N28))-MAX(AJ$5,Activos!$J28)),"")</f>
        <v/>
      </c>
      <c r="AK28" s="22" t="str">
        <f>IF(Activos!$V28="OK",Activos!$O28*MAX(0,MIN(EDATE(AK$5,1),Activos!$N28,IF(ISNUMBER(Activos!$L28),Activos!$L28,Activos!$N28))-MAX(AK$5,Activos!$J28)),"")</f>
        <v/>
      </c>
      <c r="AL28" s="22" t="str">
        <f>IF(Activos!$V28="OK",Activos!$O28*MAX(0,MIN(EDATE(AL$5,1),Activos!$N28,IF(ISNUMBER(Activos!$L28),Activos!$L28,Activos!$N28))-MAX(AL$5,Activos!$J28)),"")</f>
        <v/>
      </c>
      <c r="AM28" s="22" t="str">
        <f>IF(Activos!$V28="OK",Activos!$O28*MAX(0,MIN(EDATE(AM$5,1),Activos!$N28,IF(ISNUMBER(Activos!$L28),Activos!$L28,Activos!$N28))-MAX(AM$5,Activos!$J28)),"")</f>
        <v/>
      </c>
      <c r="AN28" s="22" t="str">
        <f>IF(Activos!$V28="OK",Activos!$O28*MAX(0,MIN(EDATE(AN$5,1),Activos!$N28,IF(ISNUMBER(Activos!$L28),Activos!$L28,Activos!$N28))-MAX(AN$5,Activos!$J28)),"")</f>
        <v/>
      </c>
      <c r="AO28" s="22" t="str">
        <f>IF(Activos!$V28="OK",Activos!$O28*MAX(0,MIN(EDATE(AO$5,1),Activos!$N28,IF(ISNUMBER(Activos!$L28),Activos!$L28,Activos!$N28))-MAX(AO$5,Activos!$J28)),"")</f>
        <v/>
      </c>
      <c r="AP28" s="22" t="str">
        <f>IF(Activos!$V28="OK",Activos!$O28*MAX(0,MIN(EDATE(AP$5,1),Activos!$N28,IF(ISNUMBER(Activos!$L28),Activos!$L28,Activos!$N28))-MAX(AP$5,Activos!$J28)),"")</f>
        <v/>
      </c>
      <c r="AQ28" s="22" t="str">
        <f>IF(Activos!$V28="OK",Activos!$O28*MAX(0,MIN(EDATE(AQ$5,1),Activos!$N28,IF(ISNUMBER(Activos!$L28),Activos!$L28,Activos!$N28))-MAX(AQ$5,Activos!$J28)),"")</f>
        <v/>
      </c>
      <c r="AR28" s="22" t="str">
        <f>IF(Activos!$V28="OK",Activos!$O28*MAX(0,MIN(EDATE(AR$5,1),Activos!$N28,IF(ISNUMBER(Activos!$L28),Activos!$L28,Activos!$N28))-MAX(AR$5,Activos!$J28)),"")</f>
        <v/>
      </c>
      <c r="AS28" s="22" t="str">
        <f>IF(Activos!$V28="OK",Activos!$O28*MAX(0,MIN(EDATE(AS$5,1),Activos!$N28,IF(ISNUMBER(Activos!$L28),Activos!$L28,Activos!$N28))-MAX(AS$5,Activos!$J28)),"")</f>
        <v/>
      </c>
      <c r="AT28" s="22" t="str">
        <f>IF(Activos!$V28="OK",Activos!$O28*MAX(0,MIN(EDATE(AT$5,1),Activos!$N28,IF(ISNUMBER(Activos!$L28),Activos!$L28,Activos!$N28))-MAX(AT$5,Activos!$J28)),"")</f>
        <v/>
      </c>
      <c r="AU28" s="22" t="str">
        <f>IF(Activos!$V28="OK",Activos!$O28*MAX(0,MIN(EDATE(AU$5,1),Activos!$N28,IF(ISNUMBER(Activos!$L28),Activos!$L28,Activos!$N28))-MAX(AU$5,Activos!$J28)),"")</f>
        <v/>
      </c>
      <c r="AV28" s="22" t="str">
        <f>IF(Activos!$V28="OK",Activos!$O28*MAX(0,MIN(EDATE(AV$5,1),Activos!$N28,IF(ISNUMBER(Activos!$L28),Activos!$L28,Activos!$N28))-MAX(AV$5,Activos!$J28)),"")</f>
        <v/>
      </c>
      <c r="AW28" s="22" t="str">
        <f>IF(Activos!$V28="OK",Activos!$O28*MAX(0,MIN(EDATE(AW$5,1),Activos!$N28,IF(ISNUMBER(Activos!$L28),Activos!$L28,Activos!$N28))-MAX(AW$5,Activos!$J28)),"")</f>
        <v/>
      </c>
      <c r="AX28" s="22" t="str">
        <f>IF(Activos!$V28="OK",Activos!$O28*MAX(0,MIN(EDATE(AX$5,1),Activos!$N28,IF(ISNUMBER(Activos!$L28),Activos!$L28,Activos!$N28))-MAX(AX$5,Activos!$J28)),"")</f>
        <v/>
      </c>
      <c r="AY28" s="22" t="str">
        <f>IF(Activos!$V28="OK",Activos!$O28*MAX(0,MIN(EDATE(AY$5,1),Activos!$N28,IF(ISNUMBER(Activos!$L28),Activos!$L28,Activos!$N28))-MAX(AY$5,Activos!$J28)),"")</f>
        <v/>
      </c>
      <c r="AZ28" s="22" t="str">
        <f>IF(Activos!$V28="OK",Activos!$O28*MAX(0,MIN(EDATE(AZ$5,1),Activos!$N28,IF(ISNUMBER(Activos!$L28),Activos!$L28,Activos!$N28))-MAX(AZ$5,Activos!$J28)),"")</f>
        <v/>
      </c>
      <c r="BA28" s="22" t="str">
        <f>IF(Activos!$V28="OK",Activos!$O28*MAX(0,MIN(EDATE(BA$5,1),Activos!$N28,IF(ISNUMBER(Activos!$L28),Activos!$L28,Activos!$N28))-MAX(BA$5,Activos!$J28)),"")</f>
        <v/>
      </c>
      <c r="BB28" s="22" t="str">
        <f>IF(Activos!$V28="OK",Activos!$O28*MAX(0,MIN(EDATE(BB$5,1),Activos!$N28,IF(ISNUMBER(Activos!$L28),Activos!$L28,Activos!$N28))-MAX(BB$5,Activos!$J28)),"")</f>
        <v/>
      </c>
      <c r="BC28" s="22" t="str">
        <f>IF(Activos!$V28="OK",Activos!$O28*MAX(0,MIN(EDATE(BC$5,1),Activos!$N28,IF(ISNUMBER(Activos!$L28),Activos!$L28,Activos!$N28))-MAX(BC$5,Activos!$J28)),"")</f>
        <v/>
      </c>
      <c r="BD28" s="22" t="str">
        <f>IF(Activos!$V28="OK",Activos!$O28*MAX(0,MIN(EDATE(BD$5,1),Activos!$N28,IF(ISNUMBER(Activos!$L28),Activos!$L28,Activos!$N28))-MAX(BD$5,Activos!$J28)),"")</f>
        <v/>
      </c>
      <c r="BE28" s="22" t="str">
        <f>IF(Activos!$V28="OK",Activos!$O28*MAX(0,MIN(EDATE(BE$5,1),Activos!$N28,IF(ISNUMBER(Activos!$L28),Activos!$L28,Activos!$N28))-MAX(BE$5,Activos!$J28)),"")</f>
        <v/>
      </c>
      <c r="BF28" s="22" t="str">
        <f>IF(Activos!$V28="OK",Activos!$O28*MAX(0,MIN(EDATE(BF$5,1),Activos!$N28,IF(ISNUMBER(Activos!$L28),Activos!$L28,Activos!$N28))-MAX(BF$5,Activos!$J28)),"")</f>
        <v/>
      </c>
      <c r="BG28" s="22" t="str">
        <f>IF(Activos!$V28="OK",Activos!$O28*MAX(0,MIN(EDATE(BG$5,1),Activos!$N28,IF(ISNUMBER(Activos!$L28),Activos!$L28,Activos!$N28))-MAX(BG$5,Activos!$J28)),"")</f>
        <v/>
      </c>
      <c r="BH28" s="22" t="str">
        <f>IF(Activos!$V28="OK",Activos!$O28*MAX(0,MIN(EDATE(BH$5,1),Activos!$N28,IF(ISNUMBER(Activos!$L28),Activos!$L28,Activos!$N28))-MAX(BH$5,Activos!$J28)),"")</f>
        <v/>
      </c>
      <c r="BI28" s="22" t="str">
        <f>IF(Activos!$V28="OK",Activos!$O28*MAX(0,MIN(EDATE(BI$5,1),Activos!$N28,IF(ISNUMBER(Activos!$L28),Activos!$L28,Activos!$N28))-MAX(BI$5,Activos!$J28)),"")</f>
        <v/>
      </c>
      <c r="BJ28" s="22" t="str">
        <f>IF(Activos!$V28="OK",Activos!$O28*MAX(0,MIN(EDATE(BJ$5,1),Activos!$N28,IF(ISNUMBER(Activos!$L28),Activos!$L28,Activos!$N28))-MAX(BJ$5,Activos!$J28)),"")</f>
        <v/>
      </c>
      <c r="BK28" s="22" t="str">
        <f>IF(Activos!$V28="OK",Activos!$O28*MAX(0,MIN(EDATE(BK$5,1),Activos!$N28,IF(ISNUMBER(Activos!$L28),Activos!$L28,Activos!$N28))-MAX(BK$5,Activos!$J28)),"")</f>
        <v/>
      </c>
      <c r="BL28" s="31" t="str">
        <f>IF(Activos!$V28="OK",Activos!$O28*MAX(0,MIN(EDATE(BL$5,1),Activos!$N28,IF(ISNUMBER(Activos!$L28),Activos!$L28,Activos!$N28))-MAX(BL$5,Activos!$J28)),"")</f>
        <v/>
      </c>
    </row>
    <row r="29" ht="27.0" customHeight="1">
      <c r="A29" s="1"/>
      <c r="B29" s="1"/>
      <c r="C29" s="1" t="str">
        <f>IF(Activos!C29="","",Activos!C29)</f>
        <v/>
      </c>
      <c r="D29" s="1" t="str">
        <f>IF(C29="","",Activos!D29)</f>
        <v/>
      </c>
      <c r="E29" s="22" t="str">
        <f>IF(Activos!$V29="OK",Activos!$O29*MAX(0,MIN(EDATE(E$5,1),Activos!$N29,IF(ISNUMBER(Activos!$L29),Activos!$L29,Activos!$N29))-MAX(E$5,Activos!$J29)),"")</f>
        <v/>
      </c>
      <c r="F29" s="22" t="str">
        <f>IF(Activos!$V29="OK",Activos!$O29*MAX(0,MIN(EDATE(F$5,1),Activos!$N29,IF(ISNUMBER(Activos!$L29),Activos!$L29,Activos!$N29))-MAX(F$5,Activos!$J29)),"")</f>
        <v/>
      </c>
      <c r="G29" s="22" t="str">
        <f>IF(Activos!$V29="OK",Activos!$O29*MAX(0,MIN(EDATE(G$5,1),Activos!$N29,IF(ISNUMBER(Activos!$L29),Activos!$L29,Activos!$N29))-MAX(G$5,Activos!$J29)),"")</f>
        <v/>
      </c>
      <c r="H29" s="22" t="str">
        <f>IF(Activos!$V29="OK",Activos!$O29*MAX(0,MIN(EDATE(H$5,1),Activos!$N29,IF(ISNUMBER(Activos!$L29),Activos!$L29,Activos!$N29))-MAX(H$5,Activos!$J29)),"")</f>
        <v/>
      </c>
      <c r="I29" s="22" t="str">
        <f>IF(Activos!$V29="OK",Activos!$O29*MAX(0,MIN(EDATE(I$5,1),Activos!$N29,IF(ISNUMBER(Activos!$L29),Activos!$L29,Activos!$N29))-MAX(I$5,Activos!$J29)),"")</f>
        <v/>
      </c>
      <c r="J29" s="22" t="str">
        <f>IF(Activos!$V29="OK",Activos!$O29*MAX(0,MIN(EDATE(J$5,1),Activos!$N29,IF(ISNUMBER(Activos!$L29),Activos!$L29,Activos!$N29))-MAX(J$5,Activos!$J29)),"")</f>
        <v/>
      </c>
      <c r="K29" s="22" t="str">
        <f>IF(Activos!$V29="OK",Activos!$O29*MAX(0,MIN(EDATE(K$5,1),Activos!$N29,IF(ISNUMBER(Activos!$L29),Activos!$L29,Activos!$N29))-MAX(K$5,Activos!$J29)),"")</f>
        <v/>
      </c>
      <c r="L29" s="22" t="str">
        <f>IF(Activos!$V29="OK",Activos!$O29*MAX(0,MIN(EDATE(L$5,1),Activos!$N29,IF(ISNUMBER(Activos!$L29),Activos!$L29,Activos!$N29))-MAX(L$5,Activos!$J29)),"")</f>
        <v/>
      </c>
      <c r="M29" s="22" t="str">
        <f>IF(Activos!$V29="OK",Activos!$O29*MAX(0,MIN(EDATE(M$5,1),Activos!$N29,IF(ISNUMBER(Activos!$L29),Activos!$L29,Activos!$N29))-MAX(M$5,Activos!$J29)),"")</f>
        <v/>
      </c>
      <c r="N29" s="22" t="str">
        <f>IF(Activos!$V29="OK",Activos!$O29*MAX(0,MIN(EDATE(N$5,1),Activos!$N29,IF(ISNUMBER(Activos!$L29),Activos!$L29,Activos!$N29))-MAX(N$5,Activos!$J29)),"")</f>
        <v/>
      </c>
      <c r="O29" s="22" t="str">
        <f>IF(Activos!$V29="OK",Activos!$O29*MAX(0,MIN(EDATE(O$5,1),Activos!$N29,IF(ISNUMBER(Activos!$L29),Activos!$L29,Activos!$N29))-MAX(O$5,Activos!$J29)),"")</f>
        <v/>
      </c>
      <c r="P29" s="22" t="str">
        <f>IF(Activos!$V29="OK",Activos!$O29*MAX(0,MIN(EDATE(P$5,1),Activos!$N29,IF(ISNUMBER(Activos!$L29),Activos!$L29,Activos!$N29))-MAX(P$5,Activos!$J29)),"")</f>
        <v/>
      </c>
      <c r="Q29" s="22" t="str">
        <f>IF(Activos!$V29="OK",Activos!$O29*MAX(0,MIN(EDATE(Q$5,1),Activos!$N29,IF(ISNUMBER(Activos!$L29),Activos!$L29,Activos!$N29))-MAX(Q$5,Activos!$J29)),"")</f>
        <v/>
      </c>
      <c r="R29" s="22" t="str">
        <f>IF(Activos!$V29="OK",Activos!$O29*MAX(0,MIN(EDATE(R$5,1),Activos!$N29,IF(ISNUMBER(Activos!$L29),Activos!$L29,Activos!$N29))-MAX(R$5,Activos!$J29)),"")</f>
        <v/>
      </c>
      <c r="S29" s="22" t="str">
        <f>IF(Activos!$V29="OK",Activos!$O29*MAX(0,MIN(EDATE(S$5,1),Activos!$N29,IF(ISNUMBER(Activos!$L29),Activos!$L29,Activos!$N29))-MAX(S$5,Activos!$J29)),"")</f>
        <v/>
      </c>
      <c r="T29" s="22" t="str">
        <f>IF(Activos!$V29="OK",Activos!$O29*MAX(0,MIN(EDATE(T$5,1),Activos!$N29,IF(ISNUMBER(Activos!$L29),Activos!$L29,Activos!$N29))-MAX(T$5,Activos!$J29)),"")</f>
        <v/>
      </c>
      <c r="U29" s="22" t="str">
        <f>IF(Activos!$V29="OK",Activos!$O29*MAX(0,MIN(EDATE(U$5,1),Activos!$N29,IF(ISNUMBER(Activos!$L29),Activos!$L29,Activos!$N29))-MAX(U$5,Activos!$J29)),"")</f>
        <v/>
      </c>
      <c r="V29" s="22" t="str">
        <f>IF(Activos!$V29="OK",Activos!$O29*MAX(0,MIN(EDATE(V$5,1),Activos!$N29,IF(ISNUMBER(Activos!$L29),Activos!$L29,Activos!$N29))-MAX(V$5,Activos!$J29)),"")</f>
        <v/>
      </c>
      <c r="W29" s="22" t="str">
        <f>IF(Activos!$V29="OK",Activos!$O29*MAX(0,MIN(EDATE(W$5,1),Activos!$N29,IF(ISNUMBER(Activos!$L29),Activos!$L29,Activos!$N29))-MAX(W$5,Activos!$J29)),"")</f>
        <v/>
      </c>
      <c r="X29" s="22" t="str">
        <f>IF(Activos!$V29="OK",Activos!$O29*MAX(0,MIN(EDATE(X$5,1),Activos!$N29,IF(ISNUMBER(Activos!$L29),Activos!$L29,Activos!$N29))-MAX(X$5,Activos!$J29)),"")</f>
        <v/>
      </c>
      <c r="Y29" s="22" t="str">
        <f>IF(Activos!$V29="OK",Activos!$O29*MAX(0,MIN(EDATE(Y$5,1),Activos!$N29,IF(ISNUMBER(Activos!$L29),Activos!$L29,Activos!$N29))-MAX(Y$5,Activos!$J29)),"")</f>
        <v/>
      </c>
      <c r="Z29" s="22" t="str">
        <f>IF(Activos!$V29="OK",Activos!$O29*MAX(0,MIN(EDATE(Z$5,1),Activos!$N29,IF(ISNUMBER(Activos!$L29),Activos!$L29,Activos!$N29))-MAX(Z$5,Activos!$J29)),"")</f>
        <v/>
      </c>
      <c r="AA29" s="22" t="str">
        <f>IF(Activos!$V29="OK",Activos!$O29*MAX(0,MIN(EDATE(AA$5,1),Activos!$N29,IF(ISNUMBER(Activos!$L29),Activos!$L29,Activos!$N29))-MAX(AA$5,Activos!$J29)),"")</f>
        <v/>
      </c>
      <c r="AB29" s="22" t="str">
        <f>IF(Activos!$V29="OK",Activos!$O29*MAX(0,MIN(EDATE(AB$5,1),Activos!$N29,IF(ISNUMBER(Activos!$L29),Activos!$L29,Activos!$N29))-MAX(AB$5,Activos!$J29)),"")</f>
        <v/>
      </c>
      <c r="AC29" s="22" t="str">
        <f>IF(Activos!$V29="OK",Activos!$O29*MAX(0,MIN(EDATE(AC$5,1),Activos!$N29,IF(ISNUMBER(Activos!$L29),Activos!$L29,Activos!$N29))-MAX(AC$5,Activos!$J29)),"")</f>
        <v/>
      </c>
      <c r="AD29" s="22" t="str">
        <f>IF(Activos!$V29="OK",Activos!$O29*MAX(0,MIN(EDATE(AD$5,1),Activos!$N29,IF(ISNUMBER(Activos!$L29),Activos!$L29,Activos!$N29))-MAX(AD$5,Activos!$J29)),"")</f>
        <v/>
      </c>
      <c r="AE29" s="22" t="str">
        <f>IF(Activos!$V29="OK",Activos!$O29*MAX(0,MIN(EDATE(AE$5,1),Activos!$N29,IF(ISNUMBER(Activos!$L29),Activos!$L29,Activos!$N29))-MAX(AE$5,Activos!$J29)),"")</f>
        <v/>
      </c>
      <c r="AF29" s="22" t="str">
        <f>IF(Activos!$V29="OK",Activos!$O29*MAX(0,MIN(EDATE(AF$5,1),Activos!$N29,IF(ISNUMBER(Activos!$L29),Activos!$L29,Activos!$N29))-MAX(AF$5,Activos!$J29)),"")</f>
        <v/>
      </c>
      <c r="AG29" s="22" t="str">
        <f>IF(Activos!$V29="OK",Activos!$O29*MAX(0,MIN(EDATE(AG$5,1),Activos!$N29,IF(ISNUMBER(Activos!$L29),Activos!$L29,Activos!$N29))-MAX(AG$5,Activos!$J29)),"")</f>
        <v/>
      </c>
      <c r="AH29" s="22" t="str">
        <f>IF(Activos!$V29="OK",Activos!$O29*MAX(0,MIN(EDATE(AH$5,1),Activos!$N29,IF(ISNUMBER(Activos!$L29),Activos!$L29,Activos!$N29))-MAX(AH$5,Activos!$J29)),"")</f>
        <v/>
      </c>
      <c r="AI29" s="22" t="str">
        <f>IF(Activos!$V29="OK",Activos!$O29*MAX(0,MIN(EDATE(AI$5,1),Activos!$N29,IF(ISNUMBER(Activos!$L29),Activos!$L29,Activos!$N29))-MAX(AI$5,Activos!$J29)),"")</f>
        <v/>
      </c>
      <c r="AJ29" s="22" t="str">
        <f>IF(Activos!$V29="OK",Activos!$O29*MAX(0,MIN(EDATE(AJ$5,1),Activos!$N29,IF(ISNUMBER(Activos!$L29),Activos!$L29,Activos!$N29))-MAX(AJ$5,Activos!$J29)),"")</f>
        <v/>
      </c>
      <c r="AK29" s="22" t="str">
        <f>IF(Activos!$V29="OK",Activos!$O29*MAX(0,MIN(EDATE(AK$5,1),Activos!$N29,IF(ISNUMBER(Activos!$L29),Activos!$L29,Activos!$N29))-MAX(AK$5,Activos!$J29)),"")</f>
        <v/>
      </c>
      <c r="AL29" s="22" t="str">
        <f>IF(Activos!$V29="OK",Activos!$O29*MAX(0,MIN(EDATE(AL$5,1),Activos!$N29,IF(ISNUMBER(Activos!$L29),Activos!$L29,Activos!$N29))-MAX(AL$5,Activos!$J29)),"")</f>
        <v/>
      </c>
      <c r="AM29" s="22" t="str">
        <f>IF(Activos!$V29="OK",Activos!$O29*MAX(0,MIN(EDATE(AM$5,1),Activos!$N29,IF(ISNUMBER(Activos!$L29),Activos!$L29,Activos!$N29))-MAX(AM$5,Activos!$J29)),"")</f>
        <v/>
      </c>
      <c r="AN29" s="22" t="str">
        <f>IF(Activos!$V29="OK",Activos!$O29*MAX(0,MIN(EDATE(AN$5,1),Activos!$N29,IF(ISNUMBER(Activos!$L29),Activos!$L29,Activos!$N29))-MAX(AN$5,Activos!$J29)),"")</f>
        <v/>
      </c>
      <c r="AO29" s="22" t="str">
        <f>IF(Activos!$V29="OK",Activos!$O29*MAX(0,MIN(EDATE(AO$5,1),Activos!$N29,IF(ISNUMBER(Activos!$L29),Activos!$L29,Activos!$N29))-MAX(AO$5,Activos!$J29)),"")</f>
        <v/>
      </c>
      <c r="AP29" s="22" t="str">
        <f>IF(Activos!$V29="OK",Activos!$O29*MAX(0,MIN(EDATE(AP$5,1),Activos!$N29,IF(ISNUMBER(Activos!$L29),Activos!$L29,Activos!$N29))-MAX(AP$5,Activos!$J29)),"")</f>
        <v/>
      </c>
      <c r="AQ29" s="22" t="str">
        <f>IF(Activos!$V29="OK",Activos!$O29*MAX(0,MIN(EDATE(AQ$5,1),Activos!$N29,IF(ISNUMBER(Activos!$L29),Activos!$L29,Activos!$N29))-MAX(AQ$5,Activos!$J29)),"")</f>
        <v/>
      </c>
      <c r="AR29" s="22" t="str">
        <f>IF(Activos!$V29="OK",Activos!$O29*MAX(0,MIN(EDATE(AR$5,1),Activos!$N29,IF(ISNUMBER(Activos!$L29),Activos!$L29,Activos!$N29))-MAX(AR$5,Activos!$J29)),"")</f>
        <v/>
      </c>
      <c r="AS29" s="22" t="str">
        <f>IF(Activos!$V29="OK",Activos!$O29*MAX(0,MIN(EDATE(AS$5,1),Activos!$N29,IF(ISNUMBER(Activos!$L29),Activos!$L29,Activos!$N29))-MAX(AS$5,Activos!$J29)),"")</f>
        <v/>
      </c>
      <c r="AT29" s="22" t="str">
        <f>IF(Activos!$V29="OK",Activos!$O29*MAX(0,MIN(EDATE(AT$5,1),Activos!$N29,IF(ISNUMBER(Activos!$L29),Activos!$L29,Activos!$N29))-MAX(AT$5,Activos!$J29)),"")</f>
        <v/>
      </c>
      <c r="AU29" s="22" t="str">
        <f>IF(Activos!$V29="OK",Activos!$O29*MAX(0,MIN(EDATE(AU$5,1),Activos!$N29,IF(ISNUMBER(Activos!$L29),Activos!$L29,Activos!$N29))-MAX(AU$5,Activos!$J29)),"")</f>
        <v/>
      </c>
      <c r="AV29" s="22" t="str">
        <f>IF(Activos!$V29="OK",Activos!$O29*MAX(0,MIN(EDATE(AV$5,1),Activos!$N29,IF(ISNUMBER(Activos!$L29),Activos!$L29,Activos!$N29))-MAX(AV$5,Activos!$J29)),"")</f>
        <v/>
      </c>
      <c r="AW29" s="22" t="str">
        <f>IF(Activos!$V29="OK",Activos!$O29*MAX(0,MIN(EDATE(AW$5,1),Activos!$N29,IF(ISNUMBER(Activos!$L29),Activos!$L29,Activos!$N29))-MAX(AW$5,Activos!$J29)),"")</f>
        <v/>
      </c>
      <c r="AX29" s="22" t="str">
        <f>IF(Activos!$V29="OK",Activos!$O29*MAX(0,MIN(EDATE(AX$5,1),Activos!$N29,IF(ISNUMBER(Activos!$L29),Activos!$L29,Activos!$N29))-MAX(AX$5,Activos!$J29)),"")</f>
        <v/>
      </c>
      <c r="AY29" s="22" t="str">
        <f>IF(Activos!$V29="OK",Activos!$O29*MAX(0,MIN(EDATE(AY$5,1),Activos!$N29,IF(ISNUMBER(Activos!$L29),Activos!$L29,Activos!$N29))-MAX(AY$5,Activos!$J29)),"")</f>
        <v/>
      </c>
      <c r="AZ29" s="22" t="str">
        <f>IF(Activos!$V29="OK",Activos!$O29*MAX(0,MIN(EDATE(AZ$5,1),Activos!$N29,IF(ISNUMBER(Activos!$L29),Activos!$L29,Activos!$N29))-MAX(AZ$5,Activos!$J29)),"")</f>
        <v/>
      </c>
      <c r="BA29" s="22" t="str">
        <f>IF(Activos!$V29="OK",Activos!$O29*MAX(0,MIN(EDATE(BA$5,1),Activos!$N29,IF(ISNUMBER(Activos!$L29),Activos!$L29,Activos!$N29))-MAX(BA$5,Activos!$J29)),"")</f>
        <v/>
      </c>
      <c r="BB29" s="22" t="str">
        <f>IF(Activos!$V29="OK",Activos!$O29*MAX(0,MIN(EDATE(BB$5,1),Activos!$N29,IF(ISNUMBER(Activos!$L29),Activos!$L29,Activos!$N29))-MAX(BB$5,Activos!$J29)),"")</f>
        <v/>
      </c>
      <c r="BC29" s="22" t="str">
        <f>IF(Activos!$V29="OK",Activos!$O29*MAX(0,MIN(EDATE(BC$5,1),Activos!$N29,IF(ISNUMBER(Activos!$L29),Activos!$L29,Activos!$N29))-MAX(BC$5,Activos!$J29)),"")</f>
        <v/>
      </c>
      <c r="BD29" s="22" t="str">
        <f>IF(Activos!$V29="OK",Activos!$O29*MAX(0,MIN(EDATE(BD$5,1),Activos!$N29,IF(ISNUMBER(Activos!$L29),Activos!$L29,Activos!$N29))-MAX(BD$5,Activos!$J29)),"")</f>
        <v/>
      </c>
      <c r="BE29" s="22" t="str">
        <f>IF(Activos!$V29="OK",Activos!$O29*MAX(0,MIN(EDATE(BE$5,1),Activos!$N29,IF(ISNUMBER(Activos!$L29),Activos!$L29,Activos!$N29))-MAX(BE$5,Activos!$J29)),"")</f>
        <v/>
      </c>
      <c r="BF29" s="22" t="str">
        <f>IF(Activos!$V29="OK",Activos!$O29*MAX(0,MIN(EDATE(BF$5,1),Activos!$N29,IF(ISNUMBER(Activos!$L29),Activos!$L29,Activos!$N29))-MAX(BF$5,Activos!$J29)),"")</f>
        <v/>
      </c>
      <c r="BG29" s="22" t="str">
        <f>IF(Activos!$V29="OK",Activos!$O29*MAX(0,MIN(EDATE(BG$5,1),Activos!$N29,IF(ISNUMBER(Activos!$L29),Activos!$L29,Activos!$N29))-MAX(BG$5,Activos!$J29)),"")</f>
        <v/>
      </c>
      <c r="BH29" s="22" t="str">
        <f>IF(Activos!$V29="OK",Activos!$O29*MAX(0,MIN(EDATE(BH$5,1),Activos!$N29,IF(ISNUMBER(Activos!$L29),Activos!$L29,Activos!$N29))-MAX(BH$5,Activos!$J29)),"")</f>
        <v/>
      </c>
      <c r="BI29" s="22" t="str">
        <f>IF(Activos!$V29="OK",Activos!$O29*MAX(0,MIN(EDATE(BI$5,1),Activos!$N29,IF(ISNUMBER(Activos!$L29),Activos!$L29,Activos!$N29))-MAX(BI$5,Activos!$J29)),"")</f>
        <v/>
      </c>
      <c r="BJ29" s="22" t="str">
        <f>IF(Activos!$V29="OK",Activos!$O29*MAX(0,MIN(EDATE(BJ$5,1),Activos!$N29,IF(ISNUMBER(Activos!$L29),Activos!$L29,Activos!$N29))-MAX(BJ$5,Activos!$J29)),"")</f>
        <v/>
      </c>
      <c r="BK29" s="22" t="str">
        <f>IF(Activos!$V29="OK",Activos!$O29*MAX(0,MIN(EDATE(BK$5,1),Activos!$N29,IF(ISNUMBER(Activos!$L29),Activos!$L29,Activos!$N29))-MAX(BK$5,Activos!$J29)),"")</f>
        <v/>
      </c>
      <c r="BL29" s="31" t="str">
        <f>IF(Activos!$V29="OK",Activos!$O29*MAX(0,MIN(EDATE(BL$5,1),Activos!$N29,IF(ISNUMBER(Activos!$L29),Activos!$L29,Activos!$N29))-MAX(BL$5,Activos!$J29)),"")</f>
        <v/>
      </c>
    </row>
    <row r="30" ht="27.0" customHeight="1">
      <c r="A30" s="1"/>
      <c r="B30" s="1"/>
      <c r="C30" s="1" t="str">
        <f>IF(Activos!C30="","",Activos!C30)</f>
        <v/>
      </c>
      <c r="D30" s="1" t="str">
        <f>IF(C30="","",Activos!D30)</f>
        <v/>
      </c>
      <c r="E30" s="22" t="str">
        <f>IF(Activos!$V30="OK",Activos!$O30*MAX(0,MIN(EDATE(E$5,1),Activos!$N30,IF(ISNUMBER(Activos!$L30),Activos!$L30,Activos!$N30))-MAX(E$5,Activos!$J30)),"")</f>
        <v/>
      </c>
      <c r="F30" s="22" t="str">
        <f>IF(Activos!$V30="OK",Activos!$O30*MAX(0,MIN(EDATE(F$5,1),Activos!$N30,IF(ISNUMBER(Activos!$L30),Activos!$L30,Activos!$N30))-MAX(F$5,Activos!$J30)),"")</f>
        <v/>
      </c>
      <c r="G30" s="22" t="str">
        <f>IF(Activos!$V30="OK",Activos!$O30*MAX(0,MIN(EDATE(G$5,1),Activos!$N30,IF(ISNUMBER(Activos!$L30),Activos!$L30,Activos!$N30))-MAX(G$5,Activos!$J30)),"")</f>
        <v/>
      </c>
      <c r="H30" s="22" t="str">
        <f>IF(Activos!$V30="OK",Activos!$O30*MAX(0,MIN(EDATE(H$5,1),Activos!$N30,IF(ISNUMBER(Activos!$L30),Activos!$L30,Activos!$N30))-MAX(H$5,Activos!$J30)),"")</f>
        <v/>
      </c>
      <c r="I30" s="22" t="str">
        <f>IF(Activos!$V30="OK",Activos!$O30*MAX(0,MIN(EDATE(I$5,1),Activos!$N30,IF(ISNUMBER(Activos!$L30),Activos!$L30,Activos!$N30))-MAX(I$5,Activos!$J30)),"")</f>
        <v/>
      </c>
      <c r="J30" s="22" t="str">
        <f>IF(Activos!$V30="OK",Activos!$O30*MAX(0,MIN(EDATE(J$5,1),Activos!$N30,IF(ISNUMBER(Activos!$L30),Activos!$L30,Activos!$N30))-MAX(J$5,Activos!$J30)),"")</f>
        <v/>
      </c>
      <c r="K30" s="22" t="str">
        <f>IF(Activos!$V30="OK",Activos!$O30*MAX(0,MIN(EDATE(K$5,1),Activos!$N30,IF(ISNUMBER(Activos!$L30),Activos!$L30,Activos!$N30))-MAX(K$5,Activos!$J30)),"")</f>
        <v/>
      </c>
      <c r="L30" s="22" t="str">
        <f>IF(Activos!$V30="OK",Activos!$O30*MAX(0,MIN(EDATE(L$5,1),Activos!$N30,IF(ISNUMBER(Activos!$L30),Activos!$L30,Activos!$N30))-MAX(L$5,Activos!$J30)),"")</f>
        <v/>
      </c>
      <c r="M30" s="22" t="str">
        <f>IF(Activos!$V30="OK",Activos!$O30*MAX(0,MIN(EDATE(M$5,1),Activos!$N30,IF(ISNUMBER(Activos!$L30),Activos!$L30,Activos!$N30))-MAX(M$5,Activos!$J30)),"")</f>
        <v/>
      </c>
      <c r="N30" s="22" t="str">
        <f>IF(Activos!$V30="OK",Activos!$O30*MAX(0,MIN(EDATE(N$5,1),Activos!$N30,IF(ISNUMBER(Activos!$L30),Activos!$L30,Activos!$N30))-MAX(N$5,Activos!$J30)),"")</f>
        <v/>
      </c>
      <c r="O30" s="22" t="str">
        <f>IF(Activos!$V30="OK",Activos!$O30*MAX(0,MIN(EDATE(O$5,1),Activos!$N30,IF(ISNUMBER(Activos!$L30),Activos!$L30,Activos!$N30))-MAX(O$5,Activos!$J30)),"")</f>
        <v/>
      </c>
      <c r="P30" s="22" t="str">
        <f>IF(Activos!$V30="OK",Activos!$O30*MAX(0,MIN(EDATE(P$5,1),Activos!$N30,IF(ISNUMBER(Activos!$L30),Activos!$L30,Activos!$N30))-MAX(P$5,Activos!$J30)),"")</f>
        <v/>
      </c>
      <c r="Q30" s="22" t="str">
        <f>IF(Activos!$V30="OK",Activos!$O30*MAX(0,MIN(EDATE(Q$5,1),Activos!$N30,IF(ISNUMBER(Activos!$L30),Activos!$L30,Activos!$N30))-MAX(Q$5,Activos!$J30)),"")</f>
        <v/>
      </c>
      <c r="R30" s="22" t="str">
        <f>IF(Activos!$V30="OK",Activos!$O30*MAX(0,MIN(EDATE(R$5,1),Activos!$N30,IF(ISNUMBER(Activos!$L30),Activos!$L30,Activos!$N30))-MAX(R$5,Activos!$J30)),"")</f>
        <v/>
      </c>
      <c r="S30" s="22" t="str">
        <f>IF(Activos!$V30="OK",Activos!$O30*MAX(0,MIN(EDATE(S$5,1),Activos!$N30,IF(ISNUMBER(Activos!$L30),Activos!$L30,Activos!$N30))-MAX(S$5,Activos!$J30)),"")</f>
        <v/>
      </c>
      <c r="T30" s="22" t="str">
        <f>IF(Activos!$V30="OK",Activos!$O30*MAX(0,MIN(EDATE(T$5,1),Activos!$N30,IF(ISNUMBER(Activos!$L30),Activos!$L30,Activos!$N30))-MAX(T$5,Activos!$J30)),"")</f>
        <v/>
      </c>
      <c r="U30" s="22" t="str">
        <f>IF(Activos!$V30="OK",Activos!$O30*MAX(0,MIN(EDATE(U$5,1),Activos!$N30,IF(ISNUMBER(Activos!$L30),Activos!$L30,Activos!$N30))-MAX(U$5,Activos!$J30)),"")</f>
        <v/>
      </c>
      <c r="V30" s="22" t="str">
        <f>IF(Activos!$V30="OK",Activos!$O30*MAX(0,MIN(EDATE(V$5,1),Activos!$N30,IF(ISNUMBER(Activos!$L30),Activos!$L30,Activos!$N30))-MAX(V$5,Activos!$J30)),"")</f>
        <v/>
      </c>
      <c r="W30" s="22" t="str">
        <f>IF(Activos!$V30="OK",Activos!$O30*MAX(0,MIN(EDATE(W$5,1),Activos!$N30,IF(ISNUMBER(Activos!$L30),Activos!$L30,Activos!$N30))-MAX(W$5,Activos!$J30)),"")</f>
        <v/>
      </c>
      <c r="X30" s="22" t="str">
        <f>IF(Activos!$V30="OK",Activos!$O30*MAX(0,MIN(EDATE(X$5,1),Activos!$N30,IF(ISNUMBER(Activos!$L30),Activos!$L30,Activos!$N30))-MAX(X$5,Activos!$J30)),"")</f>
        <v/>
      </c>
      <c r="Y30" s="22" t="str">
        <f>IF(Activos!$V30="OK",Activos!$O30*MAX(0,MIN(EDATE(Y$5,1),Activos!$N30,IF(ISNUMBER(Activos!$L30),Activos!$L30,Activos!$N30))-MAX(Y$5,Activos!$J30)),"")</f>
        <v/>
      </c>
      <c r="Z30" s="22" t="str">
        <f>IF(Activos!$V30="OK",Activos!$O30*MAX(0,MIN(EDATE(Z$5,1),Activos!$N30,IF(ISNUMBER(Activos!$L30),Activos!$L30,Activos!$N30))-MAX(Z$5,Activos!$J30)),"")</f>
        <v/>
      </c>
      <c r="AA30" s="22" t="str">
        <f>IF(Activos!$V30="OK",Activos!$O30*MAX(0,MIN(EDATE(AA$5,1),Activos!$N30,IF(ISNUMBER(Activos!$L30),Activos!$L30,Activos!$N30))-MAX(AA$5,Activos!$J30)),"")</f>
        <v/>
      </c>
      <c r="AB30" s="22" t="str">
        <f>IF(Activos!$V30="OK",Activos!$O30*MAX(0,MIN(EDATE(AB$5,1),Activos!$N30,IF(ISNUMBER(Activos!$L30),Activos!$L30,Activos!$N30))-MAX(AB$5,Activos!$J30)),"")</f>
        <v/>
      </c>
      <c r="AC30" s="22" t="str">
        <f>IF(Activos!$V30="OK",Activos!$O30*MAX(0,MIN(EDATE(AC$5,1),Activos!$N30,IF(ISNUMBER(Activos!$L30),Activos!$L30,Activos!$N30))-MAX(AC$5,Activos!$J30)),"")</f>
        <v/>
      </c>
      <c r="AD30" s="22" t="str">
        <f>IF(Activos!$V30="OK",Activos!$O30*MAX(0,MIN(EDATE(AD$5,1),Activos!$N30,IF(ISNUMBER(Activos!$L30),Activos!$L30,Activos!$N30))-MAX(AD$5,Activos!$J30)),"")</f>
        <v/>
      </c>
      <c r="AE30" s="22" t="str">
        <f>IF(Activos!$V30="OK",Activos!$O30*MAX(0,MIN(EDATE(AE$5,1),Activos!$N30,IF(ISNUMBER(Activos!$L30),Activos!$L30,Activos!$N30))-MAX(AE$5,Activos!$J30)),"")</f>
        <v/>
      </c>
      <c r="AF30" s="22" t="str">
        <f>IF(Activos!$V30="OK",Activos!$O30*MAX(0,MIN(EDATE(AF$5,1),Activos!$N30,IF(ISNUMBER(Activos!$L30),Activos!$L30,Activos!$N30))-MAX(AF$5,Activos!$J30)),"")</f>
        <v/>
      </c>
      <c r="AG30" s="22" t="str">
        <f>IF(Activos!$V30="OK",Activos!$O30*MAX(0,MIN(EDATE(AG$5,1),Activos!$N30,IF(ISNUMBER(Activos!$L30),Activos!$L30,Activos!$N30))-MAX(AG$5,Activos!$J30)),"")</f>
        <v/>
      </c>
      <c r="AH30" s="22" t="str">
        <f>IF(Activos!$V30="OK",Activos!$O30*MAX(0,MIN(EDATE(AH$5,1),Activos!$N30,IF(ISNUMBER(Activos!$L30),Activos!$L30,Activos!$N30))-MAX(AH$5,Activos!$J30)),"")</f>
        <v/>
      </c>
      <c r="AI30" s="22" t="str">
        <f>IF(Activos!$V30="OK",Activos!$O30*MAX(0,MIN(EDATE(AI$5,1),Activos!$N30,IF(ISNUMBER(Activos!$L30),Activos!$L30,Activos!$N30))-MAX(AI$5,Activos!$J30)),"")</f>
        <v/>
      </c>
      <c r="AJ30" s="22" t="str">
        <f>IF(Activos!$V30="OK",Activos!$O30*MAX(0,MIN(EDATE(AJ$5,1),Activos!$N30,IF(ISNUMBER(Activos!$L30),Activos!$L30,Activos!$N30))-MAX(AJ$5,Activos!$J30)),"")</f>
        <v/>
      </c>
      <c r="AK30" s="22" t="str">
        <f>IF(Activos!$V30="OK",Activos!$O30*MAX(0,MIN(EDATE(AK$5,1),Activos!$N30,IF(ISNUMBER(Activos!$L30),Activos!$L30,Activos!$N30))-MAX(AK$5,Activos!$J30)),"")</f>
        <v/>
      </c>
      <c r="AL30" s="22" t="str">
        <f>IF(Activos!$V30="OK",Activos!$O30*MAX(0,MIN(EDATE(AL$5,1),Activos!$N30,IF(ISNUMBER(Activos!$L30),Activos!$L30,Activos!$N30))-MAX(AL$5,Activos!$J30)),"")</f>
        <v/>
      </c>
      <c r="AM30" s="22" t="str">
        <f>IF(Activos!$V30="OK",Activos!$O30*MAX(0,MIN(EDATE(AM$5,1),Activos!$N30,IF(ISNUMBER(Activos!$L30),Activos!$L30,Activos!$N30))-MAX(AM$5,Activos!$J30)),"")</f>
        <v/>
      </c>
      <c r="AN30" s="22" t="str">
        <f>IF(Activos!$V30="OK",Activos!$O30*MAX(0,MIN(EDATE(AN$5,1),Activos!$N30,IF(ISNUMBER(Activos!$L30),Activos!$L30,Activos!$N30))-MAX(AN$5,Activos!$J30)),"")</f>
        <v/>
      </c>
      <c r="AO30" s="22" t="str">
        <f>IF(Activos!$V30="OK",Activos!$O30*MAX(0,MIN(EDATE(AO$5,1),Activos!$N30,IF(ISNUMBER(Activos!$L30),Activos!$L30,Activos!$N30))-MAX(AO$5,Activos!$J30)),"")</f>
        <v/>
      </c>
      <c r="AP30" s="22" t="str">
        <f>IF(Activos!$V30="OK",Activos!$O30*MAX(0,MIN(EDATE(AP$5,1),Activos!$N30,IF(ISNUMBER(Activos!$L30),Activos!$L30,Activos!$N30))-MAX(AP$5,Activos!$J30)),"")</f>
        <v/>
      </c>
      <c r="AQ30" s="22" t="str">
        <f>IF(Activos!$V30="OK",Activos!$O30*MAX(0,MIN(EDATE(AQ$5,1),Activos!$N30,IF(ISNUMBER(Activos!$L30),Activos!$L30,Activos!$N30))-MAX(AQ$5,Activos!$J30)),"")</f>
        <v/>
      </c>
      <c r="AR30" s="22" t="str">
        <f>IF(Activos!$V30="OK",Activos!$O30*MAX(0,MIN(EDATE(AR$5,1),Activos!$N30,IF(ISNUMBER(Activos!$L30),Activos!$L30,Activos!$N30))-MAX(AR$5,Activos!$J30)),"")</f>
        <v/>
      </c>
      <c r="AS30" s="22" t="str">
        <f>IF(Activos!$V30="OK",Activos!$O30*MAX(0,MIN(EDATE(AS$5,1),Activos!$N30,IF(ISNUMBER(Activos!$L30),Activos!$L30,Activos!$N30))-MAX(AS$5,Activos!$J30)),"")</f>
        <v/>
      </c>
      <c r="AT30" s="22" t="str">
        <f>IF(Activos!$V30="OK",Activos!$O30*MAX(0,MIN(EDATE(AT$5,1),Activos!$N30,IF(ISNUMBER(Activos!$L30),Activos!$L30,Activos!$N30))-MAX(AT$5,Activos!$J30)),"")</f>
        <v/>
      </c>
      <c r="AU30" s="22" t="str">
        <f>IF(Activos!$V30="OK",Activos!$O30*MAX(0,MIN(EDATE(AU$5,1),Activos!$N30,IF(ISNUMBER(Activos!$L30),Activos!$L30,Activos!$N30))-MAX(AU$5,Activos!$J30)),"")</f>
        <v/>
      </c>
      <c r="AV30" s="22" t="str">
        <f>IF(Activos!$V30="OK",Activos!$O30*MAX(0,MIN(EDATE(AV$5,1),Activos!$N30,IF(ISNUMBER(Activos!$L30),Activos!$L30,Activos!$N30))-MAX(AV$5,Activos!$J30)),"")</f>
        <v/>
      </c>
      <c r="AW30" s="22" t="str">
        <f>IF(Activos!$V30="OK",Activos!$O30*MAX(0,MIN(EDATE(AW$5,1),Activos!$N30,IF(ISNUMBER(Activos!$L30),Activos!$L30,Activos!$N30))-MAX(AW$5,Activos!$J30)),"")</f>
        <v/>
      </c>
      <c r="AX30" s="22" t="str">
        <f>IF(Activos!$V30="OK",Activos!$O30*MAX(0,MIN(EDATE(AX$5,1),Activos!$N30,IF(ISNUMBER(Activos!$L30),Activos!$L30,Activos!$N30))-MAX(AX$5,Activos!$J30)),"")</f>
        <v/>
      </c>
      <c r="AY30" s="22" t="str">
        <f>IF(Activos!$V30="OK",Activos!$O30*MAX(0,MIN(EDATE(AY$5,1),Activos!$N30,IF(ISNUMBER(Activos!$L30),Activos!$L30,Activos!$N30))-MAX(AY$5,Activos!$J30)),"")</f>
        <v/>
      </c>
      <c r="AZ30" s="22" t="str">
        <f>IF(Activos!$V30="OK",Activos!$O30*MAX(0,MIN(EDATE(AZ$5,1),Activos!$N30,IF(ISNUMBER(Activos!$L30),Activos!$L30,Activos!$N30))-MAX(AZ$5,Activos!$J30)),"")</f>
        <v/>
      </c>
      <c r="BA30" s="22" t="str">
        <f>IF(Activos!$V30="OK",Activos!$O30*MAX(0,MIN(EDATE(BA$5,1),Activos!$N30,IF(ISNUMBER(Activos!$L30),Activos!$L30,Activos!$N30))-MAX(BA$5,Activos!$J30)),"")</f>
        <v/>
      </c>
      <c r="BB30" s="22" t="str">
        <f>IF(Activos!$V30="OK",Activos!$O30*MAX(0,MIN(EDATE(BB$5,1),Activos!$N30,IF(ISNUMBER(Activos!$L30),Activos!$L30,Activos!$N30))-MAX(BB$5,Activos!$J30)),"")</f>
        <v/>
      </c>
      <c r="BC30" s="22" t="str">
        <f>IF(Activos!$V30="OK",Activos!$O30*MAX(0,MIN(EDATE(BC$5,1),Activos!$N30,IF(ISNUMBER(Activos!$L30),Activos!$L30,Activos!$N30))-MAX(BC$5,Activos!$J30)),"")</f>
        <v/>
      </c>
      <c r="BD30" s="22" t="str">
        <f>IF(Activos!$V30="OK",Activos!$O30*MAX(0,MIN(EDATE(BD$5,1),Activos!$N30,IF(ISNUMBER(Activos!$L30),Activos!$L30,Activos!$N30))-MAX(BD$5,Activos!$J30)),"")</f>
        <v/>
      </c>
      <c r="BE30" s="22" t="str">
        <f>IF(Activos!$V30="OK",Activos!$O30*MAX(0,MIN(EDATE(BE$5,1),Activos!$N30,IF(ISNUMBER(Activos!$L30),Activos!$L30,Activos!$N30))-MAX(BE$5,Activos!$J30)),"")</f>
        <v/>
      </c>
      <c r="BF30" s="22" t="str">
        <f>IF(Activos!$V30="OK",Activos!$O30*MAX(0,MIN(EDATE(BF$5,1),Activos!$N30,IF(ISNUMBER(Activos!$L30),Activos!$L30,Activos!$N30))-MAX(BF$5,Activos!$J30)),"")</f>
        <v/>
      </c>
      <c r="BG30" s="22" t="str">
        <f>IF(Activos!$V30="OK",Activos!$O30*MAX(0,MIN(EDATE(BG$5,1),Activos!$N30,IF(ISNUMBER(Activos!$L30),Activos!$L30,Activos!$N30))-MAX(BG$5,Activos!$J30)),"")</f>
        <v/>
      </c>
      <c r="BH30" s="22" t="str">
        <f>IF(Activos!$V30="OK",Activos!$O30*MAX(0,MIN(EDATE(BH$5,1),Activos!$N30,IF(ISNUMBER(Activos!$L30),Activos!$L30,Activos!$N30))-MAX(BH$5,Activos!$J30)),"")</f>
        <v/>
      </c>
      <c r="BI30" s="22" t="str">
        <f>IF(Activos!$V30="OK",Activos!$O30*MAX(0,MIN(EDATE(BI$5,1),Activos!$N30,IF(ISNUMBER(Activos!$L30),Activos!$L30,Activos!$N30))-MAX(BI$5,Activos!$J30)),"")</f>
        <v/>
      </c>
      <c r="BJ30" s="22" t="str">
        <f>IF(Activos!$V30="OK",Activos!$O30*MAX(0,MIN(EDATE(BJ$5,1),Activos!$N30,IF(ISNUMBER(Activos!$L30),Activos!$L30,Activos!$N30))-MAX(BJ$5,Activos!$J30)),"")</f>
        <v/>
      </c>
      <c r="BK30" s="22" t="str">
        <f>IF(Activos!$V30="OK",Activos!$O30*MAX(0,MIN(EDATE(BK$5,1),Activos!$N30,IF(ISNUMBER(Activos!$L30),Activos!$L30,Activos!$N30))-MAX(BK$5,Activos!$J30)),"")</f>
        <v/>
      </c>
      <c r="BL30" s="31" t="str">
        <f>IF(Activos!$V30="OK",Activos!$O30*MAX(0,MIN(EDATE(BL$5,1),Activos!$N30,IF(ISNUMBER(Activos!$L30),Activos!$L30,Activos!$N30))-MAX(BL$5,Activos!$J30)),"")</f>
        <v/>
      </c>
    </row>
    <row r="31" ht="27.0" customHeight="1">
      <c r="A31" s="1"/>
      <c r="B31" s="1"/>
      <c r="C31" s="1" t="str">
        <f>IF(Activos!C31="","",Activos!C31)</f>
        <v/>
      </c>
      <c r="D31" s="1" t="str">
        <f>IF(C31="","",Activos!D31)</f>
        <v/>
      </c>
      <c r="E31" s="22" t="str">
        <f>IF(Activos!$V31="OK",Activos!$O31*MAX(0,MIN(EDATE(E$5,1),Activos!$N31,IF(ISNUMBER(Activos!$L31),Activos!$L31,Activos!$N31))-MAX(E$5,Activos!$J31)),"")</f>
        <v/>
      </c>
      <c r="F31" s="22" t="str">
        <f>IF(Activos!$V31="OK",Activos!$O31*MAX(0,MIN(EDATE(F$5,1),Activos!$N31,IF(ISNUMBER(Activos!$L31),Activos!$L31,Activos!$N31))-MAX(F$5,Activos!$J31)),"")</f>
        <v/>
      </c>
      <c r="G31" s="22" t="str">
        <f>IF(Activos!$V31="OK",Activos!$O31*MAX(0,MIN(EDATE(G$5,1),Activos!$N31,IF(ISNUMBER(Activos!$L31),Activos!$L31,Activos!$N31))-MAX(G$5,Activos!$J31)),"")</f>
        <v/>
      </c>
      <c r="H31" s="22" t="str">
        <f>IF(Activos!$V31="OK",Activos!$O31*MAX(0,MIN(EDATE(H$5,1),Activos!$N31,IF(ISNUMBER(Activos!$L31),Activos!$L31,Activos!$N31))-MAX(H$5,Activos!$J31)),"")</f>
        <v/>
      </c>
      <c r="I31" s="22" t="str">
        <f>IF(Activos!$V31="OK",Activos!$O31*MAX(0,MIN(EDATE(I$5,1),Activos!$N31,IF(ISNUMBER(Activos!$L31),Activos!$L31,Activos!$N31))-MAX(I$5,Activos!$J31)),"")</f>
        <v/>
      </c>
      <c r="J31" s="22" t="str">
        <f>IF(Activos!$V31="OK",Activos!$O31*MAX(0,MIN(EDATE(J$5,1),Activos!$N31,IF(ISNUMBER(Activos!$L31),Activos!$L31,Activos!$N31))-MAX(J$5,Activos!$J31)),"")</f>
        <v/>
      </c>
      <c r="K31" s="22" t="str">
        <f>IF(Activos!$V31="OK",Activos!$O31*MAX(0,MIN(EDATE(K$5,1),Activos!$N31,IF(ISNUMBER(Activos!$L31),Activos!$L31,Activos!$N31))-MAX(K$5,Activos!$J31)),"")</f>
        <v/>
      </c>
      <c r="L31" s="22" t="str">
        <f>IF(Activos!$V31="OK",Activos!$O31*MAX(0,MIN(EDATE(L$5,1),Activos!$N31,IF(ISNUMBER(Activos!$L31),Activos!$L31,Activos!$N31))-MAX(L$5,Activos!$J31)),"")</f>
        <v/>
      </c>
      <c r="M31" s="22" t="str">
        <f>IF(Activos!$V31="OK",Activos!$O31*MAX(0,MIN(EDATE(M$5,1),Activos!$N31,IF(ISNUMBER(Activos!$L31),Activos!$L31,Activos!$N31))-MAX(M$5,Activos!$J31)),"")</f>
        <v/>
      </c>
      <c r="N31" s="22" t="str">
        <f>IF(Activos!$V31="OK",Activos!$O31*MAX(0,MIN(EDATE(N$5,1),Activos!$N31,IF(ISNUMBER(Activos!$L31),Activos!$L31,Activos!$N31))-MAX(N$5,Activos!$J31)),"")</f>
        <v/>
      </c>
      <c r="O31" s="22" t="str">
        <f>IF(Activos!$V31="OK",Activos!$O31*MAX(0,MIN(EDATE(O$5,1),Activos!$N31,IF(ISNUMBER(Activos!$L31),Activos!$L31,Activos!$N31))-MAX(O$5,Activos!$J31)),"")</f>
        <v/>
      </c>
      <c r="P31" s="22" t="str">
        <f>IF(Activos!$V31="OK",Activos!$O31*MAX(0,MIN(EDATE(P$5,1),Activos!$N31,IF(ISNUMBER(Activos!$L31),Activos!$L31,Activos!$N31))-MAX(P$5,Activos!$J31)),"")</f>
        <v/>
      </c>
      <c r="Q31" s="22" t="str">
        <f>IF(Activos!$V31="OK",Activos!$O31*MAX(0,MIN(EDATE(Q$5,1),Activos!$N31,IF(ISNUMBER(Activos!$L31),Activos!$L31,Activos!$N31))-MAX(Q$5,Activos!$J31)),"")</f>
        <v/>
      </c>
      <c r="R31" s="22" t="str">
        <f>IF(Activos!$V31="OK",Activos!$O31*MAX(0,MIN(EDATE(R$5,1),Activos!$N31,IF(ISNUMBER(Activos!$L31),Activos!$L31,Activos!$N31))-MAX(R$5,Activos!$J31)),"")</f>
        <v/>
      </c>
      <c r="S31" s="22" t="str">
        <f>IF(Activos!$V31="OK",Activos!$O31*MAX(0,MIN(EDATE(S$5,1),Activos!$N31,IF(ISNUMBER(Activos!$L31),Activos!$L31,Activos!$N31))-MAX(S$5,Activos!$J31)),"")</f>
        <v/>
      </c>
      <c r="T31" s="22" t="str">
        <f>IF(Activos!$V31="OK",Activos!$O31*MAX(0,MIN(EDATE(T$5,1),Activos!$N31,IF(ISNUMBER(Activos!$L31),Activos!$L31,Activos!$N31))-MAX(T$5,Activos!$J31)),"")</f>
        <v/>
      </c>
      <c r="U31" s="22" t="str">
        <f>IF(Activos!$V31="OK",Activos!$O31*MAX(0,MIN(EDATE(U$5,1),Activos!$N31,IF(ISNUMBER(Activos!$L31),Activos!$L31,Activos!$N31))-MAX(U$5,Activos!$J31)),"")</f>
        <v/>
      </c>
      <c r="V31" s="22" t="str">
        <f>IF(Activos!$V31="OK",Activos!$O31*MAX(0,MIN(EDATE(V$5,1),Activos!$N31,IF(ISNUMBER(Activos!$L31),Activos!$L31,Activos!$N31))-MAX(V$5,Activos!$J31)),"")</f>
        <v/>
      </c>
      <c r="W31" s="22" t="str">
        <f>IF(Activos!$V31="OK",Activos!$O31*MAX(0,MIN(EDATE(W$5,1),Activos!$N31,IF(ISNUMBER(Activos!$L31),Activos!$L31,Activos!$N31))-MAX(W$5,Activos!$J31)),"")</f>
        <v/>
      </c>
      <c r="X31" s="22" t="str">
        <f>IF(Activos!$V31="OK",Activos!$O31*MAX(0,MIN(EDATE(X$5,1),Activos!$N31,IF(ISNUMBER(Activos!$L31),Activos!$L31,Activos!$N31))-MAX(X$5,Activos!$J31)),"")</f>
        <v/>
      </c>
      <c r="Y31" s="22" t="str">
        <f>IF(Activos!$V31="OK",Activos!$O31*MAX(0,MIN(EDATE(Y$5,1),Activos!$N31,IF(ISNUMBER(Activos!$L31),Activos!$L31,Activos!$N31))-MAX(Y$5,Activos!$J31)),"")</f>
        <v/>
      </c>
      <c r="Z31" s="22" t="str">
        <f>IF(Activos!$V31="OK",Activos!$O31*MAX(0,MIN(EDATE(Z$5,1),Activos!$N31,IF(ISNUMBER(Activos!$L31),Activos!$L31,Activos!$N31))-MAX(Z$5,Activos!$J31)),"")</f>
        <v/>
      </c>
      <c r="AA31" s="22" t="str">
        <f>IF(Activos!$V31="OK",Activos!$O31*MAX(0,MIN(EDATE(AA$5,1),Activos!$N31,IF(ISNUMBER(Activos!$L31),Activos!$L31,Activos!$N31))-MAX(AA$5,Activos!$J31)),"")</f>
        <v/>
      </c>
      <c r="AB31" s="22" t="str">
        <f>IF(Activos!$V31="OK",Activos!$O31*MAX(0,MIN(EDATE(AB$5,1),Activos!$N31,IF(ISNUMBER(Activos!$L31),Activos!$L31,Activos!$N31))-MAX(AB$5,Activos!$J31)),"")</f>
        <v/>
      </c>
      <c r="AC31" s="22" t="str">
        <f>IF(Activos!$V31="OK",Activos!$O31*MAX(0,MIN(EDATE(AC$5,1),Activos!$N31,IF(ISNUMBER(Activos!$L31),Activos!$L31,Activos!$N31))-MAX(AC$5,Activos!$J31)),"")</f>
        <v/>
      </c>
      <c r="AD31" s="22" t="str">
        <f>IF(Activos!$V31="OK",Activos!$O31*MAX(0,MIN(EDATE(AD$5,1),Activos!$N31,IF(ISNUMBER(Activos!$L31),Activos!$L31,Activos!$N31))-MAX(AD$5,Activos!$J31)),"")</f>
        <v/>
      </c>
      <c r="AE31" s="22" t="str">
        <f>IF(Activos!$V31="OK",Activos!$O31*MAX(0,MIN(EDATE(AE$5,1),Activos!$N31,IF(ISNUMBER(Activos!$L31),Activos!$L31,Activos!$N31))-MAX(AE$5,Activos!$J31)),"")</f>
        <v/>
      </c>
      <c r="AF31" s="22" t="str">
        <f>IF(Activos!$V31="OK",Activos!$O31*MAX(0,MIN(EDATE(AF$5,1),Activos!$N31,IF(ISNUMBER(Activos!$L31),Activos!$L31,Activos!$N31))-MAX(AF$5,Activos!$J31)),"")</f>
        <v/>
      </c>
      <c r="AG31" s="22" t="str">
        <f>IF(Activos!$V31="OK",Activos!$O31*MAX(0,MIN(EDATE(AG$5,1),Activos!$N31,IF(ISNUMBER(Activos!$L31),Activos!$L31,Activos!$N31))-MAX(AG$5,Activos!$J31)),"")</f>
        <v/>
      </c>
      <c r="AH31" s="22" t="str">
        <f>IF(Activos!$V31="OK",Activos!$O31*MAX(0,MIN(EDATE(AH$5,1),Activos!$N31,IF(ISNUMBER(Activos!$L31),Activos!$L31,Activos!$N31))-MAX(AH$5,Activos!$J31)),"")</f>
        <v/>
      </c>
      <c r="AI31" s="22" t="str">
        <f>IF(Activos!$V31="OK",Activos!$O31*MAX(0,MIN(EDATE(AI$5,1),Activos!$N31,IF(ISNUMBER(Activos!$L31),Activos!$L31,Activos!$N31))-MAX(AI$5,Activos!$J31)),"")</f>
        <v/>
      </c>
      <c r="AJ31" s="22" t="str">
        <f>IF(Activos!$V31="OK",Activos!$O31*MAX(0,MIN(EDATE(AJ$5,1),Activos!$N31,IF(ISNUMBER(Activos!$L31),Activos!$L31,Activos!$N31))-MAX(AJ$5,Activos!$J31)),"")</f>
        <v/>
      </c>
      <c r="AK31" s="22" t="str">
        <f>IF(Activos!$V31="OK",Activos!$O31*MAX(0,MIN(EDATE(AK$5,1),Activos!$N31,IF(ISNUMBER(Activos!$L31),Activos!$L31,Activos!$N31))-MAX(AK$5,Activos!$J31)),"")</f>
        <v/>
      </c>
      <c r="AL31" s="22" t="str">
        <f>IF(Activos!$V31="OK",Activos!$O31*MAX(0,MIN(EDATE(AL$5,1),Activos!$N31,IF(ISNUMBER(Activos!$L31),Activos!$L31,Activos!$N31))-MAX(AL$5,Activos!$J31)),"")</f>
        <v/>
      </c>
      <c r="AM31" s="22" t="str">
        <f>IF(Activos!$V31="OK",Activos!$O31*MAX(0,MIN(EDATE(AM$5,1),Activos!$N31,IF(ISNUMBER(Activos!$L31),Activos!$L31,Activos!$N31))-MAX(AM$5,Activos!$J31)),"")</f>
        <v/>
      </c>
      <c r="AN31" s="22" t="str">
        <f>IF(Activos!$V31="OK",Activos!$O31*MAX(0,MIN(EDATE(AN$5,1),Activos!$N31,IF(ISNUMBER(Activos!$L31),Activos!$L31,Activos!$N31))-MAX(AN$5,Activos!$J31)),"")</f>
        <v/>
      </c>
      <c r="AO31" s="22" t="str">
        <f>IF(Activos!$V31="OK",Activos!$O31*MAX(0,MIN(EDATE(AO$5,1),Activos!$N31,IF(ISNUMBER(Activos!$L31),Activos!$L31,Activos!$N31))-MAX(AO$5,Activos!$J31)),"")</f>
        <v/>
      </c>
      <c r="AP31" s="22" t="str">
        <f>IF(Activos!$V31="OK",Activos!$O31*MAX(0,MIN(EDATE(AP$5,1),Activos!$N31,IF(ISNUMBER(Activos!$L31),Activos!$L31,Activos!$N31))-MAX(AP$5,Activos!$J31)),"")</f>
        <v/>
      </c>
      <c r="AQ31" s="22" t="str">
        <f>IF(Activos!$V31="OK",Activos!$O31*MAX(0,MIN(EDATE(AQ$5,1),Activos!$N31,IF(ISNUMBER(Activos!$L31),Activos!$L31,Activos!$N31))-MAX(AQ$5,Activos!$J31)),"")</f>
        <v/>
      </c>
      <c r="AR31" s="22" t="str">
        <f>IF(Activos!$V31="OK",Activos!$O31*MAX(0,MIN(EDATE(AR$5,1),Activos!$N31,IF(ISNUMBER(Activos!$L31),Activos!$L31,Activos!$N31))-MAX(AR$5,Activos!$J31)),"")</f>
        <v/>
      </c>
      <c r="AS31" s="22" t="str">
        <f>IF(Activos!$V31="OK",Activos!$O31*MAX(0,MIN(EDATE(AS$5,1),Activos!$N31,IF(ISNUMBER(Activos!$L31),Activos!$L31,Activos!$N31))-MAX(AS$5,Activos!$J31)),"")</f>
        <v/>
      </c>
      <c r="AT31" s="22" t="str">
        <f>IF(Activos!$V31="OK",Activos!$O31*MAX(0,MIN(EDATE(AT$5,1),Activos!$N31,IF(ISNUMBER(Activos!$L31),Activos!$L31,Activos!$N31))-MAX(AT$5,Activos!$J31)),"")</f>
        <v/>
      </c>
      <c r="AU31" s="22" t="str">
        <f>IF(Activos!$V31="OK",Activos!$O31*MAX(0,MIN(EDATE(AU$5,1),Activos!$N31,IF(ISNUMBER(Activos!$L31),Activos!$L31,Activos!$N31))-MAX(AU$5,Activos!$J31)),"")</f>
        <v/>
      </c>
      <c r="AV31" s="22" t="str">
        <f>IF(Activos!$V31="OK",Activos!$O31*MAX(0,MIN(EDATE(AV$5,1),Activos!$N31,IF(ISNUMBER(Activos!$L31),Activos!$L31,Activos!$N31))-MAX(AV$5,Activos!$J31)),"")</f>
        <v/>
      </c>
      <c r="AW31" s="22" t="str">
        <f>IF(Activos!$V31="OK",Activos!$O31*MAX(0,MIN(EDATE(AW$5,1),Activos!$N31,IF(ISNUMBER(Activos!$L31),Activos!$L31,Activos!$N31))-MAX(AW$5,Activos!$J31)),"")</f>
        <v/>
      </c>
      <c r="AX31" s="22" t="str">
        <f>IF(Activos!$V31="OK",Activos!$O31*MAX(0,MIN(EDATE(AX$5,1),Activos!$N31,IF(ISNUMBER(Activos!$L31),Activos!$L31,Activos!$N31))-MAX(AX$5,Activos!$J31)),"")</f>
        <v/>
      </c>
      <c r="AY31" s="22" t="str">
        <f>IF(Activos!$V31="OK",Activos!$O31*MAX(0,MIN(EDATE(AY$5,1),Activos!$N31,IF(ISNUMBER(Activos!$L31),Activos!$L31,Activos!$N31))-MAX(AY$5,Activos!$J31)),"")</f>
        <v/>
      </c>
      <c r="AZ31" s="22" t="str">
        <f>IF(Activos!$V31="OK",Activos!$O31*MAX(0,MIN(EDATE(AZ$5,1),Activos!$N31,IF(ISNUMBER(Activos!$L31),Activos!$L31,Activos!$N31))-MAX(AZ$5,Activos!$J31)),"")</f>
        <v/>
      </c>
      <c r="BA31" s="22" t="str">
        <f>IF(Activos!$V31="OK",Activos!$O31*MAX(0,MIN(EDATE(BA$5,1),Activos!$N31,IF(ISNUMBER(Activos!$L31),Activos!$L31,Activos!$N31))-MAX(BA$5,Activos!$J31)),"")</f>
        <v/>
      </c>
      <c r="BB31" s="22" t="str">
        <f>IF(Activos!$V31="OK",Activos!$O31*MAX(0,MIN(EDATE(BB$5,1),Activos!$N31,IF(ISNUMBER(Activos!$L31),Activos!$L31,Activos!$N31))-MAX(BB$5,Activos!$J31)),"")</f>
        <v/>
      </c>
      <c r="BC31" s="22" t="str">
        <f>IF(Activos!$V31="OK",Activos!$O31*MAX(0,MIN(EDATE(BC$5,1),Activos!$N31,IF(ISNUMBER(Activos!$L31),Activos!$L31,Activos!$N31))-MAX(BC$5,Activos!$J31)),"")</f>
        <v/>
      </c>
      <c r="BD31" s="22" t="str">
        <f>IF(Activos!$V31="OK",Activos!$O31*MAX(0,MIN(EDATE(BD$5,1),Activos!$N31,IF(ISNUMBER(Activos!$L31),Activos!$L31,Activos!$N31))-MAX(BD$5,Activos!$J31)),"")</f>
        <v/>
      </c>
      <c r="BE31" s="22" t="str">
        <f>IF(Activos!$V31="OK",Activos!$O31*MAX(0,MIN(EDATE(BE$5,1),Activos!$N31,IF(ISNUMBER(Activos!$L31),Activos!$L31,Activos!$N31))-MAX(BE$5,Activos!$J31)),"")</f>
        <v/>
      </c>
      <c r="BF31" s="22" t="str">
        <f>IF(Activos!$V31="OK",Activos!$O31*MAX(0,MIN(EDATE(BF$5,1),Activos!$N31,IF(ISNUMBER(Activos!$L31),Activos!$L31,Activos!$N31))-MAX(BF$5,Activos!$J31)),"")</f>
        <v/>
      </c>
      <c r="BG31" s="22" t="str">
        <f>IF(Activos!$V31="OK",Activos!$O31*MAX(0,MIN(EDATE(BG$5,1),Activos!$N31,IF(ISNUMBER(Activos!$L31),Activos!$L31,Activos!$N31))-MAX(BG$5,Activos!$J31)),"")</f>
        <v/>
      </c>
      <c r="BH31" s="22" t="str">
        <f>IF(Activos!$V31="OK",Activos!$O31*MAX(0,MIN(EDATE(BH$5,1),Activos!$N31,IF(ISNUMBER(Activos!$L31),Activos!$L31,Activos!$N31))-MAX(BH$5,Activos!$J31)),"")</f>
        <v/>
      </c>
      <c r="BI31" s="22" t="str">
        <f>IF(Activos!$V31="OK",Activos!$O31*MAX(0,MIN(EDATE(BI$5,1),Activos!$N31,IF(ISNUMBER(Activos!$L31),Activos!$L31,Activos!$N31))-MAX(BI$5,Activos!$J31)),"")</f>
        <v/>
      </c>
      <c r="BJ31" s="22" t="str">
        <f>IF(Activos!$V31="OK",Activos!$O31*MAX(0,MIN(EDATE(BJ$5,1),Activos!$N31,IF(ISNUMBER(Activos!$L31),Activos!$L31,Activos!$N31))-MAX(BJ$5,Activos!$J31)),"")</f>
        <v/>
      </c>
      <c r="BK31" s="22" t="str">
        <f>IF(Activos!$V31="OK",Activos!$O31*MAX(0,MIN(EDATE(BK$5,1),Activos!$N31,IF(ISNUMBER(Activos!$L31),Activos!$L31,Activos!$N31))-MAX(BK$5,Activos!$J31)),"")</f>
        <v/>
      </c>
      <c r="BL31" s="31" t="str">
        <f>IF(Activos!$V31="OK",Activos!$O31*MAX(0,MIN(EDATE(BL$5,1),Activos!$N31,IF(ISNUMBER(Activos!$L31),Activos!$L31,Activos!$N31))-MAX(BL$5,Activos!$J31)),"")</f>
        <v/>
      </c>
    </row>
    <row r="32" ht="27.0" customHeight="1">
      <c r="A32" s="1"/>
      <c r="B32" s="1"/>
      <c r="C32" s="1" t="str">
        <f>IF(Activos!C32="","",Activos!C32)</f>
        <v/>
      </c>
      <c r="D32" s="1" t="str">
        <f>IF(C32="","",Activos!D32)</f>
        <v/>
      </c>
      <c r="E32" s="22" t="str">
        <f>IF(Activos!$V32="OK",Activos!$O32*MAX(0,MIN(EDATE(E$5,1),Activos!$N32,IF(ISNUMBER(Activos!$L32),Activos!$L32,Activos!$N32))-MAX(E$5,Activos!$J32)),"")</f>
        <v/>
      </c>
      <c r="F32" s="22" t="str">
        <f>IF(Activos!$V32="OK",Activos!$O32*MAX(0,MIN(EDATE(F$5,1),Activos!$N32,IF(ISNUMBER(Activos!$L32),Activos!$L32,Activos!$N32))-MAX(F$5,Activos!$J32)),"")</f>
        <v/>
      </c>
      <c r="G32" s="22" t="str">
        <f>IF(Activos!$V32="OK",Activos!$O32*MAX(0,MIN(EDATE(G$5,1),Activos!$N32,IF(ISNUMBER(Activos!$L32),Activos!$L32,Activos!$N32))-MAX(G$5,Activos!$J32)),"")</f>
        <v/>
      </c>
      <c r="H32" s="22" t="str">
        <f>IF(Activos!$V32="OK",Activos!$O32*MAX(0,MIN(EDATE(H$5,1),Activos!$N32,IF(ISNUMBER(Activos!$L32),Activos!$L32,Activos!$N32))-MAX(H$5,Activos!$J32)),"")</f>
        <v/>
      </c>
      <c r="I32" s="22" t="str">
        <f>IF(Activos!$V32="OK",Activos!$O32*MAX(0,MIN(EDATE(I$5,1),Activos!$N32,IF(ISNUMBER(Activos!$L32),Activos!$L32,Activos!$N32))-MAX(I$5,Activos!$J32)),"")</f>
        <v/>
      </c>
      <c r="J32" s="22" t="str">
        <f>IF(Activos!$V32="OK",Activos!$O32*MAX(0,MIN(EDATE(J$5,1),Activos!$N32,IF(ISNUMBER(Activos!$L32),Activos!$L32,Activos!$N32))-MAX(J$5,Activos!$J32)),"")</f>
        <v/>
      </c>
      <c r="K32" s="22" t="str">
        <f>IF(Activos!$V32="OK",Activos!$O32*MAX(0,MIN(EDATE(K$5,1),Activos!$N32,IF(ISNUMBER(Activos!$L32),Activos!$L32,Activos!$N32))-MAX(K$5,Activos!$J32)),"")</f>
        <v/>
      </c>
      <c r="L32" s="22" t="str">
        <f>IF(Activos!$V32="OK",Activos!$O32*MAX(0,MIN(EDATE(L$5,1),Activos!$N32,IF(ISNUMBER(Activos!$L32),Activos!$L32,Activos!$N32))-MAX(L$5,Activos!$J32)),"")</f>
        <v/>
      </c>
      <c r="M32" s="22" t="str">
        <f>IF(Activos!$V32="OK",Activos!$O32*MAX(0,MIN(EDATE(M$5,1),Activos!$N32,IF(ISNUMBER(Activos!$L32),Activos!$L32,Activos!$N32))-MAX(M$5,Activos!$J32)),"")</f>
        <v/>
      </c>
      <c r="N32" s="22" t="str">
        <f>IF(Activos!$V32="OK",Activos!$O32*MAX(0,MIN(EDATE(N$5,1),Activos!$N32,IF(ISNUMBER(Activos!$L32),Activos!$L32,Activos!$N32))-MAX(N$5,Activos!$J32)),"")</f>
        <v/>
      </c>
      <c r="O32" s="22" t="str">
        <f>IF(Activos!$V32="OK",Activos!$O32*MAX(0,MIN(EDATE(O$5,1),Activos!$N32,IF(ISNUMBER(Activos!$L32),Activos!$L32,Activos!$N32))-MAX(O$5,Activos!$J32)),"")</f>
        <v/>
      </c>
      <c r="P32" s="22" t="str">
        <f>IF(Activos!$V32="OK",Activos!$O32*MAX(0,MIN(EDATE(P$5,1),Activos!$N32,IF(ISNUMBER(Activos!$L32),Activos!$L32,Activos!$N32))-MAX(P$5,Activos!$J32)),"")</f>
        <v/>
      </c>
      <c r="Q32" s="22" t="str">
        <f>IF(Activos!$V32="OK",Activos!$O32*MAX(0,MIN(EDATE(Q$5,1),Activos!$N32,IF(ISNUMBER(Activos!$L32),Activos!$L32,Activos!$N32))-MAX(Q$5,Activos!$J32)),"")</f>
        <v/>
      </c>
      <c r="R32" s="22" t="str">
        <f>IF(Activos!$V32="OK",Activos!$O32*MAX(0,MIN(EDATE(R$5,1),Activos!$N32,IF(ISNUMBER(Activos!$L32),Activos!$L32,Activos!$N32))-MAX(R$5,Activos!$J32)),"")</f>
        <v/>
      </c>
      <c r="S32" s="22" t="str">
        <f>IF(Activos!$V32="OK",Activos!$O32*MAX(0,MIN(EDATE(S$5,1),Activos!$N32,IF(ISNUMBER(Activos!$L32),Activos!$L32,Activos!$N32))-MAX(S$5,Activos!$J32)),"")</f>
        <v/>
      </c>
      <c r="T32" s="22" t="str">
        <f>IF(Activos!$V32="OK",Activos!$O32*MAX(0,MIN(EDATE(T$5,1),Activos!$N32,IF(ISNUMBER(Activos!$L32),Activos!$L32,Activos!$N32))-MAX(T$5,Activos!$J32)),"")</f>
        <v/>
      </c>
      <c r="U32" s="22" t="str">
        <f>IF(Activos!$V32="OK",Activos!$O32*MAX(0,MIN(EDATE(U$5,1),Activos!$N32,IF(ISNUMBER(Activos!$L32),Activos!$L32,Activos!$N32))-MAX(U$5,Activos!$J32)),"")</f>
        <v/>
      </c>
      <c r="V32" s="22" t="str">
        <f>IF(Activos!$V32="OK",Activos!$O32*MAX(0,MIN(EDATE(V$5,1),Activos!$N32,IF(ISNUMBER(Activos!$L32),Activos!$L32,Activos!$N32))-MAX(V$5,Activos!$J32)),"")</f>
        <v/>
      </c>
      <c r="W32" s="22" t="str">
        <f>IF(Activos!$V32="OK",Activos!$O32*MAX(0,MIN(EDATE(W$5,1),Activos!$N32,IF(ISNUMBER(Activos!$L32),Activos!$L32,Activos!$N32))-MAX(W$5,Activos!$J32)),"")</f>
        <v/>
      </c>
      <c r="X32" s="22" t="str">
        <f>IF(Activos!$V32="OK",Activos!$O32*MAX(0,MIN(EDATE(X$5,1),Activos!$N32,IF(ISNUMBER(Activos!$L32),Activos!$L32,Activos!$N32))-MAX(X$5,Activos!$J32)),"")</f>
        <v/>
      </c>
      <c r="Y32" s="22" t="str">
        <f>IF(Activos!$V32="OK",Activos!$O32*MAX(0,MIN(EDATE(Y$5,1),Activos!$N32,IF(ISNUMBER(Activos!$L32),Activos!$L32,Activos!$N32))-MAX(Y$5,Activos!$J32)),"")</f>
        <v/>
      </c>
      <c r="Z32" s="22" t="str">
        <f>IF(Activos!$V32="OK",Activos!$O32*MAX(0,MIN(EDATE(Z$5,1),Activos!$N32,IF(ISNUMBER(Activos!$L32),Activos!$L32,Activos!$N32))-MAX(Z$5,Activos!$J32)),"")</f>
        <v/>
      </c>
      <c r="AA32" s="22" t="str">
        <f>IF(Activos!$V32="OK",Activos!$O32*MAX(0,MIN(EDATE(AA$5,1),Activos!$N32,IF(ISNUMBER(Activos!$L32),Activos!$L32,Activos!$N32))-MAX(AA$5,Activos!$J32)),"")</f>
        <v/>
      </c>
      <c r="AB32" s="22" t="str">
        <f>IF(Activos!$V32="OK",Activos!$O32*MAX(0,MIN(EDATE(AB$5,1),Activos!$N32,IF(ISNUMBER(Activos!$L32),Activos!$L32,Activos!$N32))-MAX(AB$5,Activos!$J32)),"")</f>
        <v/>
      </c>
      <c r="AC32" s="22" t="str">
        <f>IF(Activos!$V32="OK",Activos!$O32*MAX(0,MIN(EDATE(AC$5,1),Activos!$N32,IF(ISNUMBER(Activos!$L32),Activos!$L32,Activos!$N32))-MAX(AC$5,Activos!$J32)),"")</f>
        <v/>
      </c>
      <c r="AD32" s="22" t="str">
        <f>IF(Activos!$V32="OK",Activos!$O32*MAX(0,MIN(EDATE(AD$5,1),Activos!$N32,IF(ISNUMBER(Activos!$L32),Activos!$L32,Activos!$N32))-MAX(AD$5,Activos!$J32)),"")</f>
        <v/>
      </c>
      <c r="AE32" s="22" t="str">
        <f>IF(Activos!$V32="OK",Activos!$O32*MAX(0,MIN(EDATE(AE$5,1),Activos!$N32,IF(ISNUMBER(Activos!$L32),Activos!$L32,Activos!$N32))-MAX(AE$5,Activos!$J32)),"")</f>
        <v/>
      </c>
      <c r="AF32" s="22" t="str">
        <f>IF(Activos!$V32="OK",Activos!$O32*MAX(0,MIN(EDATE(AF$5,1),Activos!$N32,IF(ISNUMBER(Activos!$L32),Activos!$L32,Activos!$N32))-MAX(AF$5,Activos!$J32)),"")</f>
        <v/>
      </c>
      <c r="AG32" s="22" t="str">
        <f>IF(Activos!$V32="OK",Activos!$O32*MAX(0,MIN(EDATE(AG$5,1),Activos!$N32,IF(ISNUMBER(Activos!$L32),Activos!$L32,Activos!$N32))-MAX(AG$5,Activos!$J32)),"")</f>
        <v/>
      </c>
      <c r="AH32" s="22" t="str">
        <f>IF(Activos!$V32="OK",Activos!$O32*MAX(0,MIN(EDATE(AH$5,1),Activos!$N32,IF(ISNUMBER(Activos!$L32),Activos!$L32,Activos!$N32))-MAX(AH$5,Activos!$J32)),"")</f>
        <v/>
      </c>
      <c r="AI32" s="22" t="str">
        <f>IF(Activos!$V32="OK",Activos!$O32*MAX(0,MIN(EDATE(AI$5,1),Activos!$N32,IF(ISNUMBER(Activos!$L32),Activos!$L32,Activos!$N32))-MAX(AI$5,Activos!$J32)),"")</f>
        <v/>
      </c>
      <c r="AJ32" s="22" t="str">
        <f>IF(Activos!$V32="OK",Activos!$O32*MAX(0,MIN(EDATE(AJ$5,1),Activos!$N32,IF(ISNUMBER(Activos!$L32),Activos!$L32,Activos!$N32))-MAX(AJ$5,Activos!$J32)),"")</f>
        <v/>
      </c>
      <c r="AK32" s="22" t="str">
        <f>IF(Activos!$V32="OK",Activos!$O32*MAX(0,MIN(EDATE(AK$5,1),Activos!$N32,IF(ISNUMBER(Activos!$L32),Activos!$L32,Activos!$N32))-MAX(AK$5,Activos!$J32)),"")</f>
        <v/>
      </c>
      <c r="AL32" s="22" t="str">
        <f>IF(Activos!$V32="OK",Activos!$O32*MAX(0,MIN(EDATE(AL$5,1),Activos!$N32,IF(ISNUMBER(Activos!$L32),Activos!$L32,Activos!$N32))-MAX(AL$5,Activos!$J32)),"")</f>
        <v/>
      </c>
      <c r="AM32" s="22" t="str">
        <f>IF(Activos!$V32="OK",Activos!$O32*MAX(0,MIN(EDATE(AM$5,1),Activos!$N32,IF(ISNUMBER(Activos!$L32),Activos!$L32,Activos!$N32))-MAX(AM$5,Activos!$J32)),"")</f>
        <v/>
      </c>
      <c r="AN32" s="22" t="str">
        <f>IF(Activos!$V32="OK",Activos!$O32*MAX(0,MIN(EDATE(AN$5,1),Activos!$N32,IF(ISNUMBER(Activos!$L32),Activos!$L32,Activos!$N32))-MAX(AN$5,Activos!$J32)),"")</f>
        <v/>
      </c>
      <c r="AO32" s="22" t="str">
        <f>IF(Activos!$V32="OK",Activos!$O32*MAX(0,MIN(EDATE(AO$5,1),Activos!$N32,IF(ISNUMBER(Activos!$L32),Activos!$L32,Activos!$N32))-MAX(AO$5,Activos!$J32)),"")</f>
        <v/>
      </c>
      <c r="AP32" s="22" t="str">
        <f>IF(Activos!$V32="OK",Activos!$O32*MAX(0,MIN(EDATE(AP$5,1),Activos!$N32,IF(ISNUMBER(Activos!$L32),Activos!$L32,Activos!$N32))-MAX(AP$5,Activos!$J32)),"")</f>
        <v/>
      </c>
      <c r="AQ32" s="22" t="str">
        <f>IF(Activos!$V32="OK",Activos!$O32*MAX(0,MIN(EDATE(AQ$5,1),Activos!$N32,IF(ISNUMBER(Activos!$L32),Activos!$L32,Activos!$N32))-MAX(AQ$5,Activos!$J32)),"")</f>
        <v/>
      </c>
      <c r="AR32" s="22" t="str">
        <f>IF(Activos!$V32="OK",Activos!$O32*MAX(0,MIN(EDATE(AR$5,1),Activos!$N32,IF(ISNUMBER(Activos!$L32),Activos!$L32,Activos!$N32))-MAX(AR$5,Activos!$J32)),"")</f>
        <v/>
      </c>
      <c r="AS32" s="22" t="str">
        <f>IF(Activos!$V32="OK",Activos!$O32*MAX(0,MIN(EDATE(AS$5,1),Activos!$N32,IF(ISNUMBER(Activos!$L32),Activos!$L32,Activos!$N32))-MAX(AS$5,Activos!$J32)),"")</f>
        <v/>
      </c>
      <c r="AT32" s="22" t="str">
        <f>IF(Activos!$V32="OK",Activos!$O32*MAX(0,MIN(EDATE(AT$5,1),Activos!$N32,IF(ISNUMBER(Activos!$L32),Activos!$L32,Activos!$N32))-MAX(AT$5,Activos!$J32)),"")</f>
        <v/>
      </c>
      <c r="AU32" s="22" t="str">
        <f>IF(Activos!$V32="OK",Activos!$O32*MAX(0,MIN(EDATE(AU$5,1),Activos!$N32,IF(ISNUMBER(Activos!$L32),Activos!$L32,Activos!$N32))-MAX(AU$5,Activos!$J32)),"")</f>
        <v/>
      </c>
      <c r="AV32" s="22" t="str">
        <f>IF(Activos!$V32="OK",Activos!$O32*MAX(0,MIN(EDATE(AV$5,1),Activos!$N32,IF(ISNUMBER(Activos!$L32),Activos!$L32,Activos!$N32))-MAX(AV$5,Activos!$J32)),"")</f>
        <v/>
      </c>
      <c r="AW32" s="22" t="str">
        <f>IF(Activos!$V32="OK",Activos!$O32*MAX(0,MIN(EDATE(AW$5,1),Activos!$N32,IF(ISNUMBER(Activos!$L32),Activos!$L32,Activos!$N32))-MAX(AW$5,Activos!$J32)),"")</f>
        <v/>
      </c>
      <c r="AX32" s="22" t="str">
        <f>IF(Activos!$V32="OK",Activos!$O32*MAX(0,MIN(EDATE(AX$5,1),Activos!$N32,IF(ISNUMBER(Activos!$L32),Activos!$L32,Activos!$N32))-MAX(AX$5,Activos!$J32)),"")</f>
        <v/>
      </c>
      <c r="AY32" s="22" t="str">
        <f>IF(Activos!$V32="OK",Activos!$O32*MAX(0,MIN(EDATE(AY$5,1),Activos!$N32,IF(ISNUMBER(Activos!$L32),Activos!$L32,Activos!$N32))-MAX(AY$5,Activos!$J32)),"")</f>
        <v/>
      </c>
      <c r="AZ32" s="22" t="str">
        <f>IF(Activos!$V32="OK",Activos!$O32*MAX(0,MIN(EDATE(AZ$5,1),Activos!$N32,IF(ISNUMBER(Activos!$L32),Activos!$L32,Activos!$N32))-MAX(AZ$5,Activos!$J32)),"")</f>
        <v/>
      </c>
      <c r="BA32" s="22" t="str">
        <f>IF(Activos!$V32="OK",Activos!$O32*MAX(0,MIN(EDATE(BA$5,1),Activos!$N32,IF(ISNUMBER(Activos!$L32),Activos!$L32,Activos!$N32))-MAX(BA$5,Activos!$J32)),"")</f>
        <v/>
      </c>
      <c r="BB32" s="22" t="str">
        <f>IF(Activos!$V32="OK",Activos!$O32*MAX(0,MIN(EDATE(BB$5,1),Activos!$N32,IF(ISNUMBER(Activos!$L32),Activos!$L32,Activos!$N32))-MAX(BB$5,Activos!$J32)),"")</f>
        <v/>
      </c>
      <c r="BC32" s="22" t="str">
        <f>IF(Activos!$V32="OK",Activos!$O32*MAX(0,MIN(EDATE(BC$5,1),Activos!$N32,IF(ISNUMBER(Activos!$L32),Activos!$L32,Activos!$N32))-MAX(BC$5,Activos!$J32)),"")</f>
        <v/>
      </c>
      <c r="BD32" s="22" t="str">
        <f>IF(Activos!$V32="OK",Activos!$O32*MAX(0,MIN(EDATE(BD$5,1),Activos!$N32,IF(ISNUMBER(Activos!$L32),Activos!$L32,Activos!$N32))-MAX(BD$5,Activos!$J32)),"")</f>
        <v/>
      </c>
      <c r="BE32" s="22" t="str">
        <f>IF(Activos!$V32="OK",Activos!$O32*MAX(0,MIN(EDATE(BE$5,1),Activos!$N32,IF(ISNUMBER(Activos!$L32),Activos!$L32,Activos!$N32))-MAX(BE$5,Activos!$J32)),"")</f>
        <v/>
      </c>
      <c r="BF32" s="22" t="str">
        <f>IF(Activos!$V32="OK",Activos!$O32*MAX(0,MIN(EDATE(BF$5,1),Activos!$N32,IF(ISNUMBER(Activos!$L32),Activos!$L32,Activos!$N32))-MAX(BF$5,Activos!$J32)),"")</f>
        <v/>
      </c>
      <c r="BG32" s="22" t="str">
        <f>IF(Activos!$V32="OK",Activos!$O32*MAX(0,MIN(EDATE(BG$5,1),Activos!$N32,IF(ISNUMBER(Activos!$L32),Activos!$L32,Activos!$N32))-MAX(BG$5,Activos!$J32)),"")</f>
        <v/>
      </c>
      <c r="BH32" s="22" t="str">
        <f>IF(Activos!$V32="OK",Activos!$O32*MAX(0,MIN(EDATE(BH$5,1),Activos!$N32,IF(ISNUMBER(Activos!$L32),Activos!$L32,Activos!$N32))-MAX(BH$5,Activos!$J32)),"")</f>
        <v/>
      </c>
      <c r="BI32" s="22" t="str">
        <f>IF(Activos!$V32="OK",Activos!$O32*MAX(0,MIN(EDATE(BI$5,1),Activos!$N32,IF(ISNUMBER(Activos!$L32),Activos!$L32,Activos!$N32))-MAX(BI$5,Activos!$J32)),"")</f>
        <v/>
      </c>
      <c r="BJ32" s="22" t="str">
        <f>IF(Activos!$V32="OK",Activos!$O32*MAX(0,MIN(EDATE(BJ$5,1),Activos!$N32,IF(ISNUMBER(Activos!$L32),Activos!$L32,Activos!$N32))-MAX(BJ$5,Activos!$J32)),"")</f>
        <v/>
      </c>
      <c r="BK32" s="22" t="str">
        <f>IF(Activos!$V32="OK",Activos!$O32*MAX(0,MIN(EDATE(BK$5,1),Activos!$N32,IF(ISNUMBER(Activos!$L32),Activos!$L32,Activos!$N32))-MAX(BK$5,Activos!$J32)),"")</f>
        <v/>
      </c>
      <c r="BL32" s="31" t="str">
        <f>IF(Activos!$V32="OK",Activos!$O32*MAX(0,MIN(EDATE(BL$5,1),Activos!$N32,IF(ISNUMBER(Activos!$L32),Activos!$L32,Activos!$N32))-MAX(BL$5,Activos!$J32)),"")</f>
        <v/>
      </c>
    </row>
    <row r="33" ht="27.0" customHeight="1">
      <c r="A33" s="1"/>
      <c r="B33" s="1"/>
      <c r="C33" s="1" t="str">
        <f>IF(Activos!C33="","",Activos!C33)</f>
        <v/>
      </c>
      <c r="D33" s="1" t="str">
        <f>IF(C33="","",Activos!D33)</f>
        <v/>
      </c>
      <c r="E33" s="22" t="str">
        <f>IF(Activos!$V33="OK",Activos!$O33*MAX(0,MIN(EDATE(E$5,1),Activos!$N33,IF(ISNUMBER(Activos!$L33),Activos!$L33,Activos!$N33))-MAX(E$5,Activos!$J33)),"")</f>
        <v/>
      </c>
      <c r="F33" s="22" t="str">
        <f>IF(Activos!$V33="OK",Activos!$O33*MAX(0,MIN(EDATE(F$5,1),Activos!$N33,IF(ISNUMBER(Activos!$L33),Activos!$L33,Activos!$N33))-MAX(F$5,Activos!$J33)),"")</f>
        <v/>
      </c>
      <c r="G33" s="22" t="str">
        <f>IF(Activos!$V33="OK",Activos!$O33*MAX(0,MIN(EDATE(G$5,1),Activos!$N33,IF(ISNUMBER(Activos!$L33),Activos!$L33,Activos!$N33))-MAX(G$5,Activos!$J33)),"")</f>
        <v/>
      </c>
      <c r="H33" s="22" t="str">
        <f>IF(Activos!$V33="OK",Activos!$O33*MAX(0,MIN(EDATE(H$5,1),Activos!$N33,IF(ISNUMBER(Activos!$L33),Activos!$L33,Activos!$N33))-MAX(H$5,Activos!$J33)),"")</f>
        <v/>
      </c>
      <c r="I33" s="22" t="str">
        <f>IF(Activos!$V33="OK",Activos!$O33*MAX(0,MIN(EDATE(I$5,1),Activos!$N33,IF(ISNUMBER(Activos!$L33),Activos!$L33,Activos!$N33))-MAX(I$5,Activos!$J33)),"")</f>
        <v/>
      </c>
      <c r="J33" s="22" t="str">
        <f>IF(Activos!$V33="OK",Activos!$O33*MAX(0,MIN(EDATE(J$5,1),Activos!$N33,IF(ISNUMBER(Activos!$L33),Activos!$L33,Activos!$N33))-MAX(J$5,Activos!$J33)),"")</f>
        <v/>
      </c>
      <c r="K33" s="22" t="str">
        <f>IF(Activos!$V33="OK",Activos!$O33*MAX(0,MIN(EDATE(K$5,1),Activos!$N33,IF(ISNUMBER(Activos!$L33),Activos!$L33,Activos!$N33))-MAX(K$5,Activos!$J33)),"")</f>
        <v/>
      </c>
      <c r="L33" s="22" t="str">
        <f>IF(Activos!$V33="OK",Activos!$O33*MAX(0,MIN(EDATE(L$5,1),Activos!$N33,IF(ISNUMBER(Activos!$L33),Activos!$L33,Activos!$N33))-MAX(L$5,Activos!$J33)),"")</f>
        <v/>
      </c>
      <c r="M33" s="22" t="str">
        <f>IF(Activos!$V33="OK",Activos!$O33*MAX(0,MIN(EDATE(M$5,1),Activos!$N33,IF(ISNUMBER(Activos!$L33),Activos!$L33,Activos!$N33))-MAX(M$5,Activos!$J33)),"")</f>
        <v/>
      </c>
      <c r="N33" s="22" t="str">
        <f>IF(Activos!$V33="OK",Activos!$O33*MAX(0,MIN(EDATE(N$5,1),Activos!$N33,IF(ISNUMBER(Activos!$L33),Activos!$L33,Activos!$N33))-MAX(N$5,Activos!$J33)),"")</f>
        <v/>
      </c>
      <c r="O33" s="22" t="str">
        <f>IF(Activos!$V33="OK",Activos!$O33*MAX(0,MIN(EDATE(O$5,1),Activos!$N33,IF(ISNUMBER(Activos!$L33),Activos!$L33,Activos!$N33))-MAX(O$5,Activos!$J33)),"")</f>
        <v/>
      </c>
      <c r="P33" s="22" t="str">
        <f>IF(Activos!$V33="OK",Activos!$O33*MAX(0,MIN(EDATE(P$5,1),Activos!$N33,IF(ISNUMBER(Activos!$L33),Activos!$L33,Activos!$N33))-MAX(P$5,Activos!$J33)),"")</f>
        <v/>
      </c>
      <c r="Q33" s="22" t="str">
        <f>IF(Activos!$V33="OK",Activos!$O33*MAX(0,MIN(EDATE(Q$5,1),Activos!$N33,IF(ISNUMBER(Activos!$L33),Activos!$L33,Activos!$N33))-MAX(Q$5,Activos!$J33)),"")</f>
        <v/>
      </c>
      <c r="R33" s="22" t="str">
        <f>IF(Activos!$V33="OK",Activos!$O33*MAX(0,MIN(EDATE(R$5,1),Activos!$N33,IF(ISNUMBER(Activos!$L33),Activos!$L33,Activos!$N33))-MAX(R$5,Activos!$J33)),"")</f>
        <v/>
      </c>
      <c r="S33" s="22" t="str">
        <f>IF(Activos!$V33="OK",Activos!$O33*MAX(0,MIN(EDATE(S$5,1),Activos!$N33,IF(ISNUMBER(Activos!$L33),Activos!$L33,Activos!$N33))-MAX(S$5,Activos!$J33)),"")</f>
        <v/>
      </c>
      <c r="T33" s="22" t="str">
        <f>IF(Activos!$V33="OK",Activos!$O33*MAX(0,MIN(EDATE(T$5,1),Activos!$N33,IF(ISNUMBER(Activos!$L33),Activos!$L33,Activos!$N33))-MAX(T$5,Activos!$J33)),"")</f>
        <v/>
      </c>
      <c r="U33" s="22" t="str">
        <f>IF(Activos!$V33="OK",Activos!$O33*MAX(0,MIN(EDATE(U$5,1),Activos!$N33,IF(ISNUMBER(Activos!$L33),Activos!$L33,Activos!$N33))-MAX(U$5,Activos!$J33)),"")</f>
        <v/>
      </c>
      <c r="V33" s="22" t="str">
        <f>IF(Activos!$V33="OK",Activos!$O33*MAX(0,MIN(EDATE(V$5,1),Activos!$N33,IF(ISNUMBER(Activos!$L33),Activos!$L33,Activos!$N33))-MAX(V$5,Activos!$J33)),"")</f>
        <v/>
      </c>
      <c r="W33" s="22" t="str">
        <f>IF(Activos!$V33="OK",Activos!$O33*MAX(0,MIN(EDATE(W$5,1),Activos!$N33,IF(ISNUMBER(Activos!$L33),Activos!$L33,Activos!$N33))-MAX(W$5,Activos!$J33)),"")</f>
        <v/>
      </c>
      <c r="X33" s="22" t="str">
        <f>IF(Activos!$V33="OK",Activos!$O33*MAX(0,MIN(EDATE(X$5,1),Activos!$N33,IF(ISNUMBER(Activos!$L33),Activos!$L33,Activos!$N33))-MAX(X$5,Activos!$J33)),"")</f>
        <v/>
      </c>
      <c r="Y33" s="22" t="str">
        <f>IF(Activos!$V33="OK",Activos!$O33*MAX(0,MIN(EDATE(Y$5,1),Activos!$N33,IF(ISNUMBER(Activos!$L33),Activos!$L33,Activos!$N33))-MAX(Y$5,Activos!$J33)),"")</f>
        <v/>
      </c>
      <c r="Z33" s="22" t="str">
        <f>IF(Activos!$V33="OK",Activos!$O33*MAX(0,MIN(EDATE(Z$5,1),Activos!$N33,IF(ISNUMBER(Activos!$L33),Activos!$L33,Activos!$N33))-MAX(Z$5,Activos!$J33)),"")</f>
        <v/>
      </c>
      <c r="AA33" s="22" t="str">
        <f>IF(Activos!$V33="OK",Activos!$O33*MAX(0,MIN(EDATE(AA$5,1),Activos!$N33,IF(ISNUMBER(Activos!$L33),Activos!$L33,Activos!$N33))-MAX(AA$5,Activos!$J33)),"")</f>
        <v/>
      </c>
      <c r="AB33" s="22" t="str">
        <f>IF(Activos!$V33="OK",Activos!$O33*MAX(0,MIN(EDATE(AB$5,1),Activos!$N33,IF(ISNUMBER(Activos!$L33),Activos!$L33,Activos!$N33))-MAX(AB$5,Activos!$J33)),"")</f>
        <v/>
      </c>
      <c r="AC33" s="22" t="str">
        <f>IF(Activos!$V33="OK",Activos!$O33*MAX(0,MIN(EDATE(AC$5,1),Activos!$N33,IF(ISNUMBER(Activos!$L33),Activos!$L33,Activos!$N33))-MAX(AC$5,Activos!$J33)),"")</f>
        <v/>
      </c>
      <c r="AD33" s="22" t="str">
        <f>IF(Activos!$V33="OK",Activos!$O33*MAX(0,MIN(EDATE(AD$5,1),Activos!$N33,IF(ISNUMBER(Activos!$L33),Activos!$L33,Activos!$N33))-MAX(AD$5,Activos!$J33)),"")</f>
        <v/>
      </c>
      <c r="AE33" s="22" t="str">
        <f>IF(Activos!$V33="OK",Activos!$O33*MAX(0,MIN(EDATE(AE$5,1),Activos!$N33,IF(ISNUMBER(Activos!$L33),Activos!$L33,Activos!$N33))-MAX(AE$5,Activos!$J33)),"")</f>
        <v/>
      </c>
      <c r="AF33" s="22" t="str">
        <f>IF(Activos!$V33="OK",Activos!$O33*MAX(0,MIN(EDATE(AF$5,1),Activos!$N33,IF(ISNUMBER(Activos!$L33),Activos!$L33,Activos!$N33))-MAX(AF$5,Activos!$J33)),"")</f>
        <v/>
      </c>
      <c r="AG33" s="22" t="str">
        <f>IF(Activos!$V33="OK",Activos!$O33*MAX(0,MIN(EDATE(AG$5,1),Activos!$N33,IF(ISNUMBER(Activos!$L33),Activos!$L33,Activos!$N33))-MAX(AG$5,Activos!$J33)),"")</f>
        <v/>
      </c>
      <c r="AH33" s="22" t="str">
        <f>IF(Activos!$V33="OK",Activos!$O33*MAX(0,MIN(EDATE(AH$5,1),Activos!$N33,IF(ISNUMBER(Activos!$L33),Activos!$L33,Activos!$N33))-MAX(AH$5,Activos!$J33)),"")</f>
        <v/>
      </c>
      <c r="AI33" s="22" t="str">
        <f>IF(Activos!$V33="OK",Activos!$O33*MAX(0,MIN(EDATE(AI$5,1),Activos!$N33,IF(ISNUMBER(Activos!$L33),Activos!$L33,Activos!$N33))-MAX(AI$5,Activos!$J33)),"")</f>
        <v/>
      </c>
      <c r="AJ33" s="22" t="str">
        <f>IF(Activos!$V33="OK",Activos!$O33*MAX(0,MIN(EDATE(AJ$5,1),Activos!$N33,IF(ISNUMBER(Activos!$L33),Activos!$L33,Activos!$N33))-MAX(AJ$5,Activos!$J33)),"")</f>
        <v/>
      </c>
      <c r="AK33" s="22" t="str">
        <f>IF(Activos!$V33="OK",Activos!$O33*MAX(0,MIN(EDATE(AK$5,1),Activos!$N33,IF(ISNUMBER(Activos!$L33),Activos!$L33,Activos!$N33))-MAX(AK$5,Activos!$J33)),"")</f>
        <v/>
      </c>
      <c r="AL33" s="22" t="str">
        <f>IF(Activos!$V33="OK",Activos!$O33*MAX(0,MIN(EDATE(AL$5,1),Activos!$N33,IF(ISNUMBER(Activos!$L33),Activos!$L33,Activos!$N33))-MAX(AL$5,Activos!$J33)),"")</f>
        <v/>
      </c>
      <c r="AM33" s="22" t="str">
        <f>IF(Activos!$V33="OK",Activos!$O33*MAX(0,MIN(EDATE(AM$5,1),Activos!$N33,IF(ISNUMBER(Activos!$L33),Activos!$L33,Activos!$N33))-MAX(AM$5,Activos!$J33)),"")</f>
        <v/>
      </c>
      <c r="AN33" s="22" t="str">
        <f>IF(Activos!$V33="OK",Activos!$O33*MAX(0,MIN(EDATE(AN$5,1),Activos!$N33,IF(ISNUMBER(Activos!$L33),Activos!$L33,Activos!$N33))-MAX(AN$5,Activos!$J33)),"")</f>
        <v/>
      </c>
      <c r="AO33" s="22" t="str">
        <f>IF(Activos!$V33="OK",Activos!$O33*MAX(0,MIN(EDATE(AO$5,1),Activos!$N33,IF(ISNUMBER(Activos!$L33),Activos!$L33,Activos!$N33))-MAX(AO$5,Activos!$J33)),"")</f>
        <v/>
      </c>
      <c r="AP33" s="22" t="str">
        <f>IF(Activos!$V33="OK",Activos!$O33*MAX(0,MIN(EDATE(AP$5,1),Activos!$N33,IF(ISNUMBER(Activos!$L33),Activos!$L33,Activos!$N33))-MAX(AP$5,Activos!$J33)),"")</f>
        <v/>
      </c>
      <c r="AQ33" s="22" t="str">
        <f>IF(Activos!$V33="OK",Activos!$O33*MAX(0,MIN(EDATE(AQ$5,1),Activos!$N33,IF(ISNUMBER(Activos!$L33),Activos!$L33,Activos!$N33))-MAX(AQ$5,Activos!$J33)),"")</f>
        <v/>
      </c>
      <c r="AR33" s="22" t="str">
        <f>IF(Activos!$V33="OK",Activos!$O33*MAX(0,MIN(EDATE(AR$5,1),Activos!$N33,IF(ISNUMBER(Activos!$L33),Activos!$L33,Activos!$N33))-MAX(AR$5,Activos!$J33)),"")</f>
        <v/>
      </c>
      <c r="AS33" s="22" t="str">
        <f>IF(Activos!$V33="OK",Activos!$O33*MAX(0,MIN(EDATE(AS$5,1),Activos!$N33,IF(ISNUMBER(Activos!$L33),Activos!$L33,Activos!$N33))-MAX(AS$5,Activos!$J33)),"")</f>
        <v/>
      </c>
      <c r="AT33" s="22" t="str">
        <f>IF(Activos!$V33="OK",Activos!$O33*MAX(0,MIN(EDATE(AT$5,1),Activos!$N33,IF(ISNUMBER(Activos!$L33),Activos!$L33,Activos!$N33))-MAX(AT$5,Activos!$J33)),"")</f>
        <v/>
      </c>
      <c r="AU33" s="22" t="str">
        <f>IF(Activos!$V33="OK",Activos!$O33*MAX(0,MIN(EDATE(AU$5,1),Activos!$N33,IF(ISNUMBER(Activos!$L33),Activos!$L33,Activos!$N33))-MAX(AU$5,Activos!$J33)),"")</f>
        <v/>
      </c>
      <c r="AV33" s="22" t="str">
        <f>IF(Activos!$V33="OK",Activos!$O33*MAX(0,MIN(EDATE(AV$5,1),Activos!$N33,IF(ISNUMBER(Activos!$L33),Activos!$L33,Activos!$N33))-MAX(AV$5,Activos!$J33)),"")</f>
        <v/>
      </c>
      <c r="AW33" s="22" t="str">
        <f>IF(Activos!$V33="OK",Activos!$O33*MAX(0,MIN(EDATE(AW$5,1),Activos!$N33,IF(ISNUMBER(Activos!$L33),Activos!$L33,Activos!$N33))-MAX(AW$5,Activos!$J33)),"")</f>
        <v/>
      </c>
      <c r="AX33" s="22" t="str">
        <f>IF(Activos!$V33="OK",Activos!$O33*MAX(0,MIN(EDATE(AX$5,1),Activos!$N33,IF(ISNUMBER(Activos!$L33),Activos!$L33,Activos!$N33))-MAX(AX$5,Activos!$J33)),"")</f>
        <v/>
      </c>
      <c r="AY33" s="22" t="str">
        <f>IF(Activos!$V33="OK",Activos!$O33*MAX(0,MIN(EDATE(AY$5,1),Activos!$N33,IF(ISNUMBER(Activos!$L33),Activos!$L33,Activos!$N33))-MAX(AY$5,Activos!$J33)),"")</f>
        <v/>
      </c>
      <c r="AZ33" s="22" t="str">
        <f>IF(Activos!$V33="OK",Activos!$O33*MAX(0,MIN(EDATE(AZ$5,1),Activos!$N33,IF(ISNUMBER(Activos!$L33),Activos!$L33,Activos!$N33))-MAX(AZ$5,Activos!$J33)),"")</f>
        <v/>
      </c>
      <c r="BA33" s="22" t="str">
        <f>IF(Activos!$V33="OK",Activos!$O33*MAX(0,MIN(EDATE(BA$5,1),Activos!$N33,IF(ISNUMBER(Activos!$L33),Activos!$L33,Activos!$N33))-MAX(BA$5,Activos!$J33)),"")</f>
        <v/>
      </c>
      <c r="BB33" s="22" t="str">
        <f>IF(Activos!$V33="OK",Activos!$O33*MAX(0,MIN(EDATE(BB$5,1),Activos!$N33,IF(ISNUMBER(Activos!$L33),Activos!$L33,Activos!$N33))-MAX(BB$5,Activos!$J33)),"")</f>
        <v/>
      </c>
      <c r="BC33" s="22" t="str">
        <f>IF(Activos!$V33="OK",Activos!$O33*MAX(0,MIN(EDATE(BC$5,1),Activos!$N33,IF(ISNUMBER(Activos!$L33),Activos!$L33,Activos!$N33))-MAX(BC$5,Activos!$J33)),"")</f>
        <v/>
      </c>
      <c r="BD33" s="22" t="str">
        <f>IF(Activos!$V33="OK",Activos!$O33*MAX(0,MIN(EDATE(BD$5,1),Activos!$N33,IF(ISNUMBER(Activos!$L33),Activos!$L33,Activos!$N33))-MAX(BD$5,Activos!$J33)),"")</f>
        <v/>
      </c>
      <c r="BE33" s="22" t="str">
        <f>IF(Activos!$V33="OK",Activos!$O33*MAX(0,MIN(EDATE(BE$5,1),Activos!$N33,IF(ISNUMBER(Activos!$L33),Activos!$L33,Activos!$N33))-MAX(BE$5,Activos!$J33)),"")</f>
        <v/>
      </c>
      <c r="BF33" s="22" t="str">
        <f>IF(Activos!$V33="OK",Activos!$O33*MAX(0,MIN(EDATE(BF$5,1),Activos!$N33,IF(ISNUMBER(Activos!$L33),Activos!$L33,Activos!$N33))-MAX(BF$5,Activos!$J33)),"")</f>
        <v/>
      </c>
      <c r="BG33" s="22" t="str">
        <f>IF(Activos!$V33="OK",Activos!$O33*MAX(0,MIN(EDATE(BG$5,1),Activos!$N33,IF(ISNUMBER(Activos!$L33),Activos!$L33,Activos!$N33))-MAX(BG$5,Activos!$J33)),"")</f>
        <v/>
      </c>
      <c r="BH33" s="22" t="str">
        <f>IF(Activos!$V33="OK",Activos!$O33*MAX(0,MIN(EDATE(BH$5,1),Activos!$N33,IF(ISNUMBER(Activos!$L33),Activos!$L33,Activos!$N33))-MAX(BH$5,Activos!$J33)),"")</f>
        <v/>
      </c>
      <c r="BI33" s="22" t="str">
        <f>IF(Activos!$V33="OK",Activos!$O33*MAX(0,MIN(EDATE(BI$5,1),Activos!$N33,IF(ISNUMBER(Activos!$L33),Activos!$L33,Activos!$N33))-MAX(BI$5,Activos!$J33)),"")</f>
        <v/>
      </c>
      <c r="BJ33" s="22" t="str">
        <f>IF(Activos!$V33="OK",Activos!$O33*MAX(0,MIN(EDATE(BJ$5,1),Activos!$N33,IF(ISNUMBER(Activos!$L33),Activos!$L33,Activos!$N33))-MAX(BJ$5,Activos!$J33)),"")</f>
        <v/>
      </c>
      <c r="BK33" s="22" t="str">
        <f>IF(Activos!$V33="OK",Activos!$O33*MAX(0,MIN(EDATE(BK$5,1),Activos!$N33,IF(ISNUMBER(Activos!$L33),Activos!$L33,Activos!$N33))-MAX(BK$5,Activos!$J33)),"")</f>
        <v/>
      </c>
      <c r="BL33" s="31" t="str">
        <f>IF(Activos!$V33="OK",Activos!$O33*MAX(0,MIN(EDATE(BL$5,1),Activos!$N33,IF(ISNUMBER(Activos!$L33),Activos!$L33,Activos!$N33))-MAX(BL$5,Activos!$J33)),"")</f>
        <v/>
      </c>
    </row>
    <row r="34" ht="27.0" customHeight="1">
      <c r="A34" s="1"/>
      <c r="B34" s="1"/>
      <c r="C34" s="1" t="str">
        <f>IF(Activos!C34="","",Activos!C34)</f>
        <v/>
      </c>
      <c r="D34" s="1" t="str">
        <f>IF(C34="","",Activos!D34)</f>
        <v/>
      </c>
      <c r="E34" s="22" t="str">
        <f>IF(Activos!$V34="OK",Activos!$O34*MAX(0,MIN(EDATE(E$5,1),Activos!$N34,IF(ISNUMBER(Activos!$L34),Activos!$L34,Activos!$N34))-MAX(E$5,Activos!$J34)),"")</f>
        <v/>
      </c>
      <c r="F34" s="22" t="str">
        <f>IF(Activos!$V34="OK",Activos!$O34*MAX(0,MIN(EDATE(F$5,1),Activos!$N34,IF(ISNUMBER(Activos!$L34),Activos!$L34,Activos!$N34))-MAX(F$5,Activos!$J34)),"")</f>
        <v/>
      </c>
      <c r="G34" s="22" t="str">
        <f>IF(Activos!$V34="OK",Activos!$O34*MAX(0,MIN(EDATE(G$5,1),Activos!$N34,IF(ISNUMBER(Activos!$L34),Activos!$L34,Activos!$N34))-MAX(G$5,Activos!$J34)),"")</f>
        <v/>
      </c>
      <c r="H34" s="22" t="str">
        <f>IF(Activos!$V34="OK",Activos!$O34*MAX(0,MIN(EDATE(H$5,1),Activos!$N34,IF(ISNUMBER(Activos!$L34),Activos!$L34,Activos!$N34))-MAX(H$5,Activos!$J34)),"")</f>
        <v/>
      </c>
      <c r="I34" s="22" t="str">
        <f>IF(Activos!$V34="OK",Activos!$O34*MAX(0,MIN(EDATE(I$5,1),Activos!$N34,IF(ISNUMBER(Activos!$L34),Activos!$L34,Activos!$N34))-MAX(I$5,Activos!$J34)),"")</f>
        <v/>
      </c>
      <c r="J34" s="22" t="str">
        <f>IF(Activos!$V34="OK",Activos!$O34*MAX(0,MIN(EDATE(J$5,1),Activos!$N34,IF(ISNUMBER(Activos!$L34),Activos!$L34,Activos!$N34))-MAX(J$5,Activos!$J34)),"")</f>
        <v/>
      </c>
      <c r="K34" s="22" t="str">
        <f>IF(Activos!$V34="OK",Activos!$O34*MAX(0,MIN(EDATE(K$5,1),Activos!$N34,IF(ISNUMBER(Activos!$L34),Activos!$L34,Activos!$N34))-MAX(K$5,Activos!$J34)),"")</f>
        <v/>
      </c>
      <c r="L34" s="22" t="str">
        <f>IF(Activos!$V34="OK",Activos!$O34*MAX(0,MIN(EDATE(L$5,1),Activos!$N34,IF(ISNUMBER(Activos!$L34),Activos!$L34,Activos!$N34))-MAX(L$5,Activos!$J34)),"")</f>
        <v/>
      </c>
      <c r="M34" s="22" t="str">
        <f>IF(Activos!$V34="OK",Activos!$O34*MAX(0,MIN(EDATE(M$5,1),Activos!$N34,IF(ISNUMBER(Activos!$L34),Activos!$L34,Activos!$N34))-MAX(M$5,Activos!$J34)),"")</f>
        <v/>
      </c>
      <c r="N34" s="22" t="str">
        <f>IF(Activos!$V34="OK",Activos!$O34*MAX(0,MIN(EDATE(N$5,1),Activos!$N34,IF(ISNUMBER(Activos!$L34),Activos!$L34,Activos!$N34))-MAX(N$5,Activos!$J34)),"")</f>
        <v/>
      </c>
      <c r="O34" s="22" t="str">
        <f>IF(Activos!$V34="OK",Activos!$O34*MAX(0,MIN(EDATE(O$5,1),Activos!$N34,IF(ISNUMBER(Activos!$L34),Activos!$L34,Activos!$N34))-MAX(O$5,Activos!$J34)),"")</f>
        <v/>
      </c>
      <c r="P34" s="22" t="str">
        <f>IF(Activos!$V34="OK",Activos!$O34*MAX(0,MIN(EDATE(P$5,1),Activos!$N34,IF(ISNUMBER(Activos!$L34),Activos!$L34,Activos!$N34))-MAX(P$5,Activos!$J34)),"")</f>
        <v/>
      </c>
      <c r="Q34" s="22" t="str">
        <f>IF(Activos!$V34="OK",Activos!$O34*MAX(0,MIN(EDATE(Q$5,1),Activos!$N34,IF(ISNUMBER(Activos!$L34),Activos!$L34,Activos!$N34))-MAX(Q$5,Activos!$J34)),"")</f>
        <v/>
      </c>
      <c r="R34" s="22" t="str">
        <f>IF(Activos!$V34="OK",Activos!$O34*MAX(0,MIN(EDATE(R$5,1),Activos!$N34,IF(ISNUMBER(Activos!$L34),Activos!$L34,Activos!$N34))-MAX(R$5,Activos!$J34)),"")</f>
        <v/>
      </c>
      <c r="S34" s="22" t="str">
        <f>IF(Activos!$V34="OK",Activos!$O34*MAX(0,MIN(EDATE(S$5,1),Activos!$N34,IF(ISNUMBER(Activos!$L34),Activos!$L34,Activos!$N34))-MAX(S$5,Activos!$J34)),"")</f>
        <v/>
      </c>
      <c r="T34" s="22" t="str">
        <f>IF(Activos!$V34="OK",Activos!$O34*MAX(0,MIN(EDATE(T$5,1),Activos!$N34,IF(ISNUMBER(Activos!$L34),Activos!$L34,Activos!$N34))-MAX(T$5,Activos!$J34)),"")</f>
        <v/>
      </c>
      <c r="U34" s="22" t="str">
        <f>IF(Activos!$V34="OK",Activos!$O34*MAX(0,MIN(EDATE(U$5,1),Activos!$N34,IF(ISNUMBER(Activos!$L34),Activos!$L34,Activos!$N34))-MAX(U$5,Activos!$J34)),"")</f>
        <v/>
      </c>
      <c r="V34" s="22" t="str">
        <f>IF(Activos!$V34="OK",Activos!$O34*MAX(0,MIN(EDATE(V$5,1),Activos!$N34,IF(ISNUMBER(Activos!$L34),Activos!$L34,Activos!$N34))-MAX(V$5,Activos!$J34)),"")</f>
        <v/>
      </c>
      <c r="W34" s="22" t="str">
        <f>IF(Activos!$V34="OK",Activos!$O34*MAX(0,MIN(EDATE(W$5,1),Activos!$N34,IF(ISNUMBER(Activos!$L34),Activos!$L34,Activos!$N34))-MAX(W$5,Activos!$J34)),"")</f>
        <v/>
      </c>
      <c r="X34" s="22" t="str">
        <f>IF(Activos!$V34="OK",Activos!$O34*MAX(0,MIN(EDATE(X$5,1),Activos!$N34,IF(ISNUMBER(Activos!$L34),Activos!$L34,Activos!$N34))-MAX(X$5,Activos!$J34)),"")</f>
        <v/>
      </c>
      <c r="Y34" s="22" t="str">
        <f>IF(Activos!$V34="OK",Activos!$O34*MAX(0,MIN(EDATE(Y$5,1),Activos!$N34,IF(ISNUMBER(Activos!$L34),Activos!$L34,Activos!$N34))-MAX(Y$5,Activos!$J34)),"")</f>
        <v/>
      </c>
      <c r="Z34" s="22" t="str">
        <f>IF(Activos!$V34="OK",Activos!$O34*MAX(0,MIN(EDATE(Z$5,1),Activos!$N34,IF(ISNUMBER(Activos!$L34),Activos!$L34,Activos!$N34))-MAX(Z$5,Activos!$J34)),"")</f>
        <v/>
      </c>
      <c r="AA34" s="22" t="str">
        <f>IF(Activos!$V34="OK",Activos!$O34*MAX(0,MIN(EDATE(AA$5,1),Activos!$N34,IF(ISNUMBER(Activos!$L34),Activos!$L34,Activos!$N34))-MAX(AA$5,Activos!$J34)),"")</f>
        <v/>
      </c>
      <c r="AB34" s="22" t="str">
        <f>IF(Activos!$V34="OK",Activos!$O34*MAX(0,MIN(EDATE(AB$5,1),Activos!$N34,IF(ISNUMBER(Activos!$L34),Activos!$L34,Activos!$N34))-MAX(AB$5,Activos!$J34)),"")</f>
        <v/>
      </c>
      <c r="AC34" s="22" t="str">
        <f>IF(Activos!$V34="OK",Activos!$O34*MAX(0,MIN(EDATE(AC$5,1),Activos!$N34,IF(ISNUMBER(Activos!$L34),Activos!$L34,Activos!$N34))-MAX(AC$5,Activos!$J34)),"")</f>
        <v/>
      </c>
      <c r="AD34" s="22" t="str">
        <f>IF(Activos!$V34="OK",Activos!$O34*MAX(0,MIN(EDATE(AD$5,1),Activos!$N34,IF(ISNUMBER(Activos!$L34),Activos!$L34,Activos!$N34))-MAX(AD$5,Activos!$J34)),"")</f>
        <v/>
      </c>
      <c r="AE34" s="22" t="str">
        <f>IF(Activos!$V34="OK",Activos!$O34*MAX(0,MIN(EDATE(AE$5,1),Activos!$N34,IF(ISNUMBER(Activos!$L34),Activos!$L34,Activos!$N34))-MAX(AE$5,Activos!$J34)),"")</f>
        <v/>
      </c>
      <c r="AF34" s="22" t="str">
        <f>IF(Activos!$V34="OK",Activos!$O34*MAX(0,MIN(EDATE(AF$5,1),Activos!$N34,IF(ISNUMBER(Activos!$L34),Activos!$L34,Activos!$N34))-MAX(AF$5,Activos!$J34)),"")</f>
        <v/>
      </c>
      <c r="AG34" s="22" t="str">
        <f>IF(Activos!$V34="OK",Activos!$O34*MAX(0,MIN(EDATE(AG$5,1),Activos!$N34,IF(ISNUMBER(Activos!$L34),Activos!$L34,Activos!$N34))-MAX(AG$5,Activos!$J34)),"")</f>
        <v/>
      </c>
      <c r="AH34" s="22" t="str">
        <f>IF(Activos!$V34="OK",Activos!$O34*MAX(0,MIN(EDATE(AH$5,1),Activos!$N34,IF(ISNUMBER(Activos!$L34),Activos!$L34,Activos!$N34))-MAX(AH$5,Activos!$J34)),"")</f>
        <v/>
      </c>
      <c r="AI34" s="22" t="str">
        <f>IF(Activos!$V34="OK",Activos!$O34*MAX(0,MIN(EDATE(AI$5,1),Activos!$N34,IF(ISNUMBER(Activos!$L34),Activos!$L34,Activos!$N34))-MAX(AI$5,Activos!$J34)),"")</f>
        <v/>
      </c>
      <c r="AJ34" s="22" t="str">
        <f>IF(Activos!$V34="OK",Activos!$O34*MAX(0,MIN(EDATE(AJ$5,1),Activos!$N34,IF(ISNUMBER(Activos!$L34),Activos!$L34,Activos!$N34))-MAX(AJ$5,Activos!$J34)),"")</f>
        <v/>
      </c>
      <c r="AK34" s="22" t="str">
        <f>IF(Activos!$V34="OK",Activos!$O34*MAX(0,MIN(EDATE(AK$5,1),Activos!$N34,IF(ISNUMBER(Activos!$L34),Activos!$L34,Activos!$N34))-MAX(AK$5,Activos!$J34)),"")</f>
        <v/>
      </c>
      <c r="AL34" s="22" t="str">
        <f>IF(Activos!$V34="OK",Activos!$O34*MAX(0,MIN(EDATE(AL$5,1),Activos!$N34,IF(ISNUMBER(Activos!$L34),Activos!$L34,Activos!$N34))-MAX(AL$5,Activos!$J34)),"")</f>
        <v/>
      </c>
      <c r="AM34" s="22" t="str">
        <f>IF(Activos!$V34="OK",Activos!$O34*MAX(0,MIN(EDATE(AM$5,1),Activos!$N34,IF(ISNUMBER(Activos!$L34),Activos!$L34,Activos!$N34))-MAX(AM$5,Activos!$J34)),"")</f>
        <v/>
      </c>
      <c r="AN34" s="22" t="str">
        <f>IF(Activos!$V34="OK",Activos!$O34*MAX(0,MIN(EDATE(AN$5,1),Activos!$N34,IF(ISNUMBER(Activos!$L34),Activos!$L34,Activos!$N34))-MAX(AN$5,Activos!$J34)),"")</f>
        <v/>
      </c>
      <c r="AO34" s="22" t="str">
        <f>IF(Activos!$V34="OK",Activos!$O34*MAX(0,MIN(EDATE(AO$5,1),Activos!$N34,IF(ISNUMBER(Activos!$L34),Activos!$L34,Activos!$N34))-MAX(AO$5,Activos!$J34)),"")</f>
        <v/>
      </c>
      <c r="AP34" s="22" t="str">
        <f>IF(Activos!$V34="OK",Activos!$O34*MAX(0,MIN(EDATE(AP$5,1),Activos!$N34,IF(ISNUMBER(Activos!$L34),Activos!$L34,Activos!$N34))-MAX(AP$5,Activos!$J34)),"")</f>
        <v/>
      </c>
      <c r="AQ34" s="22" t="str">
        <f>IF(Activos!$V34="OK",Activos!$O34*MAX(0,MIN(EDATE(AQ$5,1),Activos!$N34,IF(ISNUMBER(Activos!$L34),Activos!$L34,Activos!$N34))-MAX(AQ$5,Activos!$J34)),"")</f>
        <v/>
      </c>
      <c r="AR34" s="22" t="str">
        <f>IF(Activos!$V34="OK",Activos!$O34*MAX(0,MIN(EDATE(AR$5,1),Activos!$N34,IF(ISNUMBER(Activos!$L34),Activos!$L34,Activos!$N34))-MAX(AR$5,Activos!$J34)),"")</f>
        <v/>
      </c>
      <c r="AS34" s="22" t="str">
        <f>IF(Activos!$V34="OK",Activos!$O34*MAX(0,MIN(EDATE(AS$5,1),Activos!$N34,IF(ISNUMBER(Activos!$L34),Activos!$L34,Activos!$N34))-MAX(AS$5,Activos!$J34)),"")</f>
        <v/>
      </c>
      <c r="AT34" s="22" t="str">
        <f>IF(Activos!$V34="OK",Activos!$O34*MAX(0,MIN(EDATE(AT$5,1),Activos!$N34,IF(ISNUMBER(Activos!$L34),Activos!$L34,Activos!$N34))-MAX(AT$5,Activos!$J34)),"")</f>
        <v/>
      </c>
      <c r="AU34" s="22" t="str">
        <f>IF(Activos!$V34="OK",Activos!$O34*MAX(0,MIN(EDATE(AU$5,1),Activos!$N34,IF(ISNUMBER(Activos!$L34),Activos!$L34,Activos!$N34))-MAX(AU$5,Activos!$J34)),"")</f>
        <v/>
      </c>
      <c r="AV34" s="22" t="str">
        <f>IF(Activos!$V34="OK",Activos!$O34*MAX(0,MIN(EDATE(AV$5,1),Activos!$N34,IF(ISNUMBER(Activos!$L34),Activos!$L34,Activos!$N34))-MAX(AV$5,Activos!$J34)),"")</f>
        <v/>
      </c>
      <c r="AW34" s="22" t="str">
        <f>IF(Activos!$V34="OK",Activos!$O34*MAX(0,MIN(EDATE(AW$5,1),Activos!$N34,IF(ISNUMBER(Activos!$L34),Activos!$L34,Activos!$N34))-MAX(AW$5,Activos!$J34)),"")</f>
        <v/>
      </c>
      <c r="AX34" s="22" t="str">
        <f>IF(Activos!$V34="OK",Activos!$O34*MAX(0,MIN(EDATE(AX$5,1),Activos!$N34,IF(ISNUMBER(Activos!$L34),Activos!$L34,Activos!$N34))-MAX(AX$5,Activos!$J34)),"")</f>
        <v/>
      </c>
      <c r="AY34" s="22" t="str">
        <f>IF(Activos!$V34="OK",Activos!$O34*MAX(0,MIN(EDATE(AY$5,1),Activos!$N34,IF(ISNUMBER(Activos!$L34),Activos!$L34,Activos!$N34))-MAX(AY$5,Activos!$J34)),"")</f>
        <v/>
      </c>
      <c r="AZ34" s="22" t="str">
        <f>IF(Activos!$V34="OK",Activos!$O34*MAX(0,MIN(EDATE(AZ$5,1),Activos!$N34,IF(ISNUMBER(Activos!$L34),Activos!$L34,Activos!$N34))-MAX(AZ$5,Activos!$J34)),"")</f>
        <v/>
      </c>
      <c r="BA34" s="22" t="str">
        <f>IF(Activos!$V34="OK",Activos!$O34*MAX(0,MIN(EDATE(BA$5,1),Activos!$N34,IF(ISNUMBER(Activos!$L34),Activos!$L34,Activos!$N34))-MAX(BA$5,Activos!$J34)),"")</f>
        <v/>
      </c>
      <c r="BB34" s="22" t="str">
        <f>IF(Activos!$V34="OK",Activos!$O34*MAX(0,MIN(EDATE(BB$5,1),Activos!$N34,IF(ISNUMBER(Activos!$L34),Activos!$L34,Activos!$N34))-MAX(BB$5,Activos!$J34)),"")</f>
        <v/>
      </c>
      <c r="BC34" s="22" t="str">
        <f>IF(Activos!$V34="OK",Activos!$O34*MAX(0,MIN(EDATE(BC$5,1),Activos!$N34,IF(ISNUMBER(Activos!$L34),Activos!$L34,Activos!$N34))-MAX(BC$5,Activos!$J34)),"")</f>
        <v/>
      </c>
      <c r="BD34" s="22" t="str">
        <f>IF(Activos!$V34="OK",Activos!$O34*MAX(0,MIN(EDATE(BD$5,1),Activos!$N34,IF(ISNUMBER(Activos!$L34),Activos!$L34,Activos!$N34))-MAX(BD$5,Activos!$J34)),"")</f>
        <v/>
      </c>
      <c r="BE34" s="22" t="str">
        <f>IF(Activos!$V34="OK",Activos!$O34*MAX(0,MIN(EDATE(BE$5,1),Activos!$N34,IF(ISNUMBER(Activos!$L34),Activos!$L34,Activos!$N34))-MAX(BE$5,Activos!$J34)),"")</f>
        <v/>
      </c>
      <c r="BF34" s="22" t="str">
        <f>IF(Activos!$V34="OK",Activos!$O34*MAX(0,MIN(EDATE(BF$5,1),Activos!$N34,IF(ISNUMBER(Activos!$L34),Activos!$L34,Activos!$N34))-MAX(BF$5,Activos!$J34)),"")</f>
        <v/>
      </c>
      <c r="BG34" s="22" t="str">
        <f>IF(Activos!$V34="OK",Activos!$O34*MAX(0,MIN(EDATE(BG$5,1),Activos!$N34,IF(ISNUMBER(Activos!$L34),Activos!$L34,Activos!$N34))-MAX(BG$5,Activos!$J34)),"")</f>
        <v/>
      </c>
      <c r="BH34" s="22" t="str">
        <f>IF(Activos!$V34="OK",Activos!$O34*MAX(0,MIN(EDATE(BH$5,1),Activos!$N34,IF(ISNUMBER(Activos!$L34),Activos!$L34,Activos!$N34))-MAX(BH$5,Activos!$J34)),"")</f>
        <v/>
      </c>
      <c r="BI34" s="22" t="str">
        <f>IF(Activos!$V34="OK",Activos!$O34*MAX(0,MIN(EDATE(BI$5,1),Activos!$N34,IF(ISNUMBER(Activos!$L34),Activos!$L34,Activos!$N34))-MAX(BI$5,Activos!$J34)),"")</f>
        <v/>
      </c>
      <c r="BJ34" s="22" t="str">
        <f>IF(Activos!$V34="OK",Activos!$O34*MAX(0,MIN(EDATE(BJ$5,1),Activos!$N34,IF(ISNUMBER(Activos!$L34),Activos!$L34,Activos!$N34))-MAX(BJ$5,Activos!$J34)),"")</f>
        <v/>
      </c>
      <c r="BK34" s="22" t="str">
        <f>IF(Activos!$V34="OK",Activos!$O34*MAX(0,MIN(EDATE(BK$5,1),Activos!$N34,IF(ISNUMBER(Activos!$L34),Activos!$L34,Activos!$N34))-MAX(BK$5,Activos!$J34)),"")</f>
        <v/>
      </c>
      <c r="BL34" s="31" t="str">
        <f>IF(Activos!$V34="OK",Activos!$O34*MAX(0,MIN(EDATE(BL$5,1),Activos!$N34,IF(ISNUMBER(Activos!$L34),Activos!$L34,Activos!$N34))-MAX(BL$5,Activos!$J34)),"")</f>
        <v/>
      </c>
    </row>
    <row r="35" ht="27.0" customHeight="1">
      <c r="A35" s="1"/>
      <c r="B35" s="1"/>
      <c r="C35" s="1" t="str">
        <f>IF(Activos!C35="","",Activos!C35)</f>
        <v/>
      </c>
      <c r="D35" s="1" t="str">
        <f>IF(C35="","",Activos!D35)</f>
        <v/>
      </c>
      <c r="E35" s="22" t="str">
        <f>IF(Activos!$V35="OK",Activos!$O35*MAX(0,MIN(EDATE(E$5,1),Activos!$N35,IF(ISNUMBER(Activos!$L35),Activos!$L35,Activos!$N35))-MAX(E$5,Activos!$J35)),"")</f>
        <v/>
      </c>
      <c r="F35" s="22" t="str">
        <f>IF(Activos!$V35="OK",Activos!$O35*MAX(0,MIN(EDATE(F$5,1),Activos!$N35,IF(ISNUMBER(Activos!$L35),Activos!$L35,Activos!$N35))-MAX(F$5,Activos!$J35)),"")</f>
        <v/>
      </c>
      <c r="G35" s="22" t="str">
        <f>IF(Activos!$V35="OK",Activos!$O35*MAX(0,MIN(EDATE(G$5,1),Activos!$N35,IF(ISNUMBER(Activos!$L35),Activos!$L35,Activos!$N35))-MAX(G$5,Activos!$J35)),"")</f>
        <v/>
      </c>
      <c r="H35" s="22" t="str">
        <f>IF(Activos!$V35="OK",Activos!$O35*MAX(0,MIN(EDATE(H$5,1),Activos!$N35,IF(ISNUMBER(Activos!$L35),Activos!$L35,Activos!$N35))-MAX(H$5,Activos!$J35)),"")</f>
        <v/>
      </c>
      <c r="I35" s="22" t="str">
        <f>IF(Activos!$V35="OK",Activos!$O35*MAX(0,MIN(EDATE(I$5,1),Activos!$N35,IF(ISNUMBER(Activos!$L35),Activos!$L35,Activos!$N35))-MAX(I$5,Activos!$J35)),"")</f>
        <v/>
      </c>
      <c r="J35" s="22" t="str">
        <f>IF(Activos!$V35="OK",Activos!$O35*MAX(0,MIN(EDATE(J$5,1),Activos!$N35,IF(ISNUMBER(Activos!$L35),Activos!$L35,Activos!$N35))-MAX(J$5,Activos!$J35)),"")</f>
        <v/>
      </c>
      <c r="K35" s="22" t="str">
        <f>IF(Activos!$V35="OK",Activos!$O35*MAX(0,MIN(EDATE(K$5,1),Activos!$N35,IF(ISNUMBER(Activos!$L35),Activos!$L35,Activos!$N35))-MAX(K$5,Activos!$J35)),"")</f>
        <v/>
      </c>
      <c r="L35" s="22" t="str">
        <f>IF(Activos!$V35="OK",Activos!$O35*MAX(0,MIN(EDATE(L$5,1),Activos!$N35,IF(ISNUMBER(Activos!$L35),Activos!$L35,Activos!$N35))-MAX(L$5,Activos!$J35)),"")</f>
        <v/>
      </c>
      <c r="M35" s="22" t="str">
        <f>IF(Activos!$V35="OK",Activos!$O35*MAX(0,MIN(EDATE(M$5,1),Activos!$N35,IF(ISNUMBER(Activos!$L35),Activos!$L35,Activos!$N35))-MAX(M$5,Activos!$J35)),"")</f>
        <v/>
      </c>
      <c r="N35" s="22" t="str">
        <f>IF(Activos!$V35="OK",Activos!$O35*MAX(0,MIN(EDATE(N$5,1),Activos!$N35,IF(ISNUMBER(Activos!$L35),Activos!$L35,Activos!$N35))-MAX(N$5,Activos!$J35)),"")</f>
        <v/>
      </c>
      <c r="O35" s="22" t="str">
        <f>IF(Activos!$V35="OK",Activos!$O35*MAX(0,MIN(EDATE(O$5,1),Activos!$N35,IF(ISNUMBER(Activos!$L35),Activos!$L35,Activos!$N35))-MAX(O$5,Activos!$J35)),"")</f>
        <v/>
      </c>
      <c r="P35" s="22" t="str">
        <f>IF(Activos!$V35="OK",Activos!$O35*MAX(0,MIN(EDATE(P$5,1),Activos!$N35,IF(ISNUMBER(Activos!$L35),Activos!$L35,Activos!$N35))-MAX(P$5,Activos!$J35)),"")</f>
        <v/>
      </c>
      <c r="Q35" s="22" t="str">
        <f>IF(Activos!$V35="OK",Activos!$O35*MAX(0,MIN(EDATE(Q$5,1),Activos!$N35,IF(ISNUMBER(Activos!$L35),Activos!$L35,Activos!$N35))-MAX(Q$5,Activos!$J35)),"")</f>
        <v/>
      </c>
      <c r="R35" s="22" t="str">
        <f>IF(Activos!$V35="OK",Activos!$O35*MAX(0,MIN(EDATE(R$5,1),Activos!$N35,IF(ISNUMBER(Activos!$L35),Activos!$L35,Activos!$N35))-MAX(R$5,Activos!$J35)),"")</f>
        <v/>
      </c>
      <c r="S35" s="22" t="str">
        <f>IF(Activos!$V35="OK",Activos!$O35*MAX(0,MIN(EDATE(S$5,1),Activos!$N35,IF(ISNUMBER(Activos!$L35),Activos!$L35,Activos!$N35))-MAX(S$5,Activos!$J35)),"")</f>
        <v/>
      </c>
      <c r="T35" s="22" t="str">
        <f>IF(Activos!$V35="OK",Activos!$O35*MAX(0,MIN(EDATE(T$5,1),Activos!$N35,IF(ISNUMBER(Activos!$L35),Activos!$L35,Activos!$N35))-MAX(T$5,Activos!$J35)),"")</f>
        <v/>
      </c>
      <c r="U35" s="22" t="str">
        <f>IF(Activos!$V35="OK",Activos!$O35*MAX(0,MIN(EDATE(U$5,1),Activos!$N35,IF(ISNUMBER(Activos!$L35),Activos!$L35,Activos!$N35))-MAX(U$5,Activos!$J35)),"")</f>
        <v/>
      </c>
      <c r="V35" s="22" t="str">
        <f>IF(Activos!$V35="OK",Activos!$O35*MAX(0,MIN(EDATE(V$5,1),Activos!$N35,IF(ISNUMBER(Activos!$L35),Activos!$L35,Activos!$N35))-MAX(V$5,Activos!$J35)),"")</f>
        <v/>
      </c>
      <c r="W35" s="22" t="str">
        <f>IF(Activos!$V35="OK",Activos!$O35*MAX(0,MIN(EDATE(W$5,1),Activos!$N35,IF(ISNUMBER(Activos!$L35),Activos!$L35,Activos!$N35))-MAX(W$5,Activos!$J35)),"")</f>
        <v/>
      </c>
      <c r="X35" s="22" t="str">
        <f>IF(Activos!$V35="OK",Activos!$O35*MAX(0,MIN(EDATE(X$5,1),Activos!$N35,IF(ISNUMBER(Activos!$L35),Activos!$L35,Activos!$N35))-MAX(X$5,Activos!$J35)),"")</f>
        <v/>
      </c>
      <c r="Y35" s="22" t="str">
        <f>IF(Activos!$V35="OK",Activos!$O35*MAX(0,MIN(EDATE(Y$5,1),Activos!$N35,IF(ISNUMBER(Activos!$L35),Activos!$L35,Activos!$N35))-MAX(Y$5,Activos!$J35)),"")</f>
        <v/>
      </c>
      <c r="Z35" s="22" t="str">
        <f>IF(Activos!$V35="OK",Activos!$O35*MAX(0,MIN(EDATE(Z$5,1),Activos!$N35,IF(ISNUMBER(Activos!$L35),Activos!$L35,Activos!$N35))-MAX(Z$5,Activos!$J35)),"")</f>
        <v/>
      </c>
      <c r="AA35" s="22" t="str">
        <f>IF(Activos!$V35="OK",Activos!$O35*MAX(0,MIN(EDATE(AA$5,1),Activos!$N35,IF(ISNUMBER(Activos!$L35),Activos!$L35,Activos!$N35))-MAX(AA$5,Activos!$J35)),"")</f>
        <v/>
      </c>
      <c r="AB35" s="22" t="str">
        <f>IF(Activos!$V35="OK",Activos!$O35*MAX(0,MIN(EDATE(AB$5,1),Activos!$N35,IF(ISNUMBER(Activos!$L35),Activos!$L35,Activos!$N35))-MAX(AB$5,Activos!$J35)),"")</f>
        <v/>
      </c>
      <c r="AC35" s="22" t="str">
        <f>IF(Activos!$V35="OK",Activos!$O35*MAX(0,MIN(EDATE(AC$5,1),Activos!$N35,IF(ISNUMBER(Activos!$L35),Activos!$L35,Activos!$N35))-MAX(AC$5,Activos!$J35)),"")</f>
        <v/>
      </c>
      <c r="AD35" s="22" t="str">
        <f>IF(Activos!$V35="OK",Activos!$O35*MAX(0,MIN(EDATE(AD$5,1),Activos!$N35,IF(ISNUMBER(Activos!$L35),Activos!$L35,Activos!$N35))-MAX(AD$5,Activos!$J35)),"")</f>
        <v/>
      </c>
      <c r="AE35" s="22" t="str">
        <f>IF(Activos!$V35="OK",Activos!$O35*MAX(0,MIN(EDATE(AE$5,1),Activos!$N35,IF(ISNUMBER(Activos!$L35),Activos!$L35,Activos!$N35))-MAX(AE$5,Activos!$J35)),"")</f>
        <v/>
      </c>
      <c r="AF35" s="22" t="str">
        <f>IF(Activos!$V35="OK",Activos!$O35*MAX(0,MIN(EDATE(AF$5,1),Activos!$N35,IF(ISNUMBER(Activos!$L35),Activos!$L35,Activos!$N35))-MAX(AF$5,Activos!$J35)),"")</f>
        <v/>
      </c>
      <c r="AG35" s="22" t="str">
        <f>IF(Activos!$V35="OK",Activos!$O35*MAX(0,MIN(EDATE(AG$5,1),Activos!$N35,IF(ISNUMBER(Activos!$L35),Activos!$L35,Activos!$N35))-MAX(AG$5,Activos!$J35)),"")</f>
        <v/>
      </c>
      <c r="AH35" s="22" t="str">
        <f>IF(Activos!$V35="OK",Activos!$O35*MAX(0,MIN(EDATE(AH$5,1),Activos!$N35,IF(ISNUMBER(Activos!$L35),Activos!$L35,Activos!$N35))-MAX(AH$5,Activos!$J35)),"")</f>
        <v/>
      </c>
      <c r="AI35" s="22" t="str">
        <f>IF(Activos!$V35="OK",Activos!$O35*MAX(0,MIN(EDATE(AI$5,1),Activos!$N35,IF(ISNUMBER(Activos!$L35),Activos!$L35,Activos!$N35))-MAX(AI$5,Activos!$J35)),"")</f>
        <v/>
      </c>
      <c r="AJ35" s="22" t="str">
        <f>IF(Activos!$V35="OK",Activos!$O35*MAX(0,MIN(EDATE(AJ$5,1),Activos!$N35,IF(ISNUMBER(Activos!$L35),Activos!$L35,Activos!$N35))-MAX(AJ$5,Activos!$J35)),"")</f>
        <v/>
      </c>
      <c r="AK35" s="22" t="str">
        <f>IF(Activos!$V35="OK",Activos!$O35*MAX(0,MIN(EDATE(AK$5,1),Activos!$N35,IF(ISNUMBER(Activos!$L35),Activos!$L35,Activos!$N35))-MAX(AK$5,Activos!$J35)),"")</f>
        <v/>
      </c>
      <c r="AL35" s="22" t="str">
        <f>IF(Activos!$V35="OK",Activos!$O35*MAX(0,MIN(EDATE(AL$5,1),Activos!$N35,IF(ISNUMBER(Activos!$L35),Activos!$L35,Activos!$N35))-MAX(AL$5,Activos!$J35)),"")</f>
        <v/>
      </c>
      <c r="AM35" s="22" t="str">
        <f>IF(Activos!$V35="OK",Activos!$O35*MAX(0,MIN(EDATE(AM$5,1),Activos!$N35,IF(ISNUMBER(Activos!$L35),Activos!$L35,Activos!$N35))-MAX(AM$5,Activos!$J35)),"")</f>
        <v/>
      </c>
      <c r="AN35" s="22" t="str">
        <f>IF(Activos!$V35="OK",Activos!$O35*MAX(0,MIN(EDATE(AN$5,1),Activos!$N35,IF(ISNUMBER(Activos!$L35),Activos!$L35,Activos!$N35))-MAX(AN$5,Activos!$J35)),"")</f>
        <v/>
      </c>
      <c r="AO35" s="22" t="str">
        <f>IF(Activos!$V35="OK",Activos!$O35*MAX(0,MIN(EDATE(AO$5,1),Activos!$N35,IF(ISNUMBER(Activos!$L35),Activos!$L35,Activos!$N35))-MAX(AO$5,Activos!$J35)),"")</f>
        <v/>
      </c>
      <c r="AP35" s="22" t="str">
        <f>IF(Activos!$V35="OK",Activos!$O35*MAX(0,MIN(EDATE(AP$5,1),Activos!$N35,IF(ISNUMBER(Activos!$L35),Activos!$L35,Activos!$N35))-MAX(AP$5,Activos!$J35)),"")</f>
        <v/>
      </c>
      <c r="AQ35" s="22" t="str">
        <f>IF(Activos!$V35="OK",Activos!$O35*MAX(0,MIN(EDATE(AQ$5,1),Activos!$N35,IF(ISNUMBER(Activos!$L35),Activos!$L35,Activos!$N35))-MAX(AQ$5,Activos!$J35)),"")</f>
        <v/>
      </c>
      <c r="AR35" s="22" t="str">
        <f>IF(Activos!$V35="OK",Activos!$O35*MAX(0,MIN(EDATE(AR$5,1),Activos!$N35,IF(ISNUMBER(Activos!$L35),Activos!$L35,Activos!$N35))-MAX(AR$5,Activos!$J35)),"")</f>
        <v/>
      </c>
      <c r="AS35" s="22" t="str">
        <f>IF(Activos!$V35="OK",Activos!$O35*MAX(0,MIN(EDATE(AS$5,1),Activos!$N35,IF(ISNUMBER(Activos!$L35),Activos!$L35,Activos!$N35))-MAX(AS$5,Activos!$J35)),"")</f>
        <v/>
      </c>
      <c r="AT35" s="22" t="str">
        <f>IF(Activos!$V35="OK",Activos!$O35*MAX(0,MIN(EDATE(AT$5,1),Activos!$N35,IF(ISNUMBER(Activos!$L35),Activos!$L35,Activos!$N35))-MAX(AT$5,Activos!$J35)),"")</f>
        <v/>
      </c>
      <c r="AU35" s="22" t="str">
        <f>IF(Activos!$V35="OK",Activos!$O35*MAX(0,MIN(EDATE(AU$5,1),Activos!$N35,IF(ISNUMBER(Activos!$L35),Activos!$L35,Activos!$N35))-MAX(AU$5,Activos!$J35)),"")</f>
        <v/>
      </c>
      <c r="AV35" s="22" t="str">
        <f>IF(Activos!$V35="OK",Activos!$O35*MAX(0,MIN(EDATE(AV$5,1),Activos!$N35,IF(ISNUMBER(Activos!$L35),Activos!$L35,Activos!$N35))-MAX(AV$5,Activos!$J35)),"")</f>
        <v/>
      </c>
      <c r="AW35" s="22" t="str">
        <f>IF(Activos!$V35="OK",Activos!$O35*MAX(0,MIN(EDATE(AW$5,1),Activos!$N35,IF(ISNUMBER(Activos!$L35),Activos!$L35,Activos!$N35))-MAX(AW$5,Activos!$J35)),"")</f>
        <v/>
      </c>
      <c r="AX35" s="22" t="str">
        <f>IF(Activos!$V35="OK",Activos!$O35*MAX(0,MIN(EDATE(AX$5,1),Activos!$N35,IF(ISNUMBER(Activos!$L35),Activos!$L35,Activos!$N35))-MAX(AX$5,Activos!$J35)),"")</f>
        <v/>
      </c>
      <c r="AY35" s="22" t="str">
        <f>IF(Activos!$V35="OK",Activos!$O35*MAX(0,MIN(EDATE(AY$5,1),Activos!$N35,IF(ISNUMBER(Activos!$L35),Activos!$L35,Activos!$N35))-MAX(AY$5,Activos!$J35)),"")</f>
        <v/>
      </c>
      <c r="AZ35" s="22" t="str">
        <f>IF(Activos!$V35="OK",Activos!$O35*MAX(0,MIN(EDATE(AZ$5,1),Activos!$N35,IF(ISNUMBER(Activos!$L35),Activos!$L35,Activos!$N35))-MAX(AZ$5,Activos!$J35)),"")</f>
        <v/>
      </c>
      <c r="BA35" s="22" t="str">
        <f>IF(Activos!$V35="OK",Activos!$O35*MAX(0,MIN(EDATE(BA$5,1),Activos!$N35,IF(ISNUMBER(Activos!$L35),Activos!$L35,Activos!$N35))-MAX(BA$5,Activos!$J35)),"")</f>
        <v/>
      </c>
      <c r="BB35" s="22" t="str">
        <f>IF(Activos!$V35="OK",Activos!$O35*MAX(0,MIN(EDATE(BB$5,1),Activos!$N35,IF(ISNUMBER(Activos!$L35),Activos!$L35,Activos!$N35))-MAX(BB$5,Activos!$J35)),"")</f>
        <v/>
      </c>
      <c r="BC35" s="22" t="str">
        <f>IF(Activos!$V35="OK",Activos!$O35*MAX(0,MIN(EDATE(BC$5,1),Activos!$N35,IF(ISNUMBER(Activos!$L35),Activos!$L35,Activos!$N35))-MAX(BC$5,Activos!$J35)),"")</f>
        <v/>
      </c>
      <c r="BD35" s="22" t="str">
        <f>IF(Activos!$V35="OK",Activos!$O35*MAX(0,MIN(EDATE(BD$5,1),Activos!$N35,IF(ISNUMBER(Activos!$L35),Activos!$L35,Activos!$N35))-MAX(BD$5,Activos!$J35)),"")</f>
        <v/>
      </c>
      <c r="BE35" s="22" t="str">
        <f>IF(Activos!$V35="OK",Activos!$O35*MAX(0,MIN(EDATE(BE$5,1),Activos!$N35,IF(ISNUMBER(Activos!$L35),Activos!$L35,Activos!$N35))-MAX(BE$5,Activos!$J35)),"")</f>
        <v/>
      </c>
      <c r="BF35" s="22" t="str">
        <f>IF(Activos!$V35="OK",Activos!$O35*MAX(0,MIN(EDATE(BF$5,1),Activos!$N35,IF(ISNUMBER(Activos!$L35),Activos!$L35,Activos!$N35))-MAX(BF$5,Activos!$J35)),"")</f>
        <v/>
      </c>
      <c r="BG35" s="22" t="str">
        <f>IF(Activos!$V35="OK",Activos!$O35*MAX(0,MIN(EDATE(BG$5,1),Activos!$N35,IF(ISNUMBER(Activos!$L35),Activos!$L35,Activos!$N35))-MAX(BG$5,Activos!$J35)),"")</f>
        <v/>
      </c>
      <c r="BH35" s="22" t="str">
        <f>IF(Activos!$V35="OK",Activos!$O35*MAX(0,MIN(EDATE(BH$5,1),Activos!$N35,IF(ISNUMBER(Activos!$L35),Activos!$L35,Activos!$N35))-MAX(BH$5,Activos!$J35)),"")</f>
        <v/>
      </c>
      <c r="BI35" s="22" t="str">
        <f>IF(Activos!$V35="OK",Activos!$O35*MAX(0,MIN(EDATE(BI$5,1),Activos!$N35,IF(ISNUMBER(Activos!$L35),Activos!$L35,Activos!$N35))-MAX(BI$5,Activos!$J35)),"")</f>
        <v/>
      </c>
      <c r="BJ35" s="22" t="str">
        <f>IF(Activos!$V35="OK",Activos!$O35*MAX(0,MIN(EDATE(BJ$5,1),Activos!$N35,IF(ISNUMBER(Activos!$L35),Activos!$L35,Activos!$N35))-MAX(BJ$5,Activos!$J35)),"")</f>
        <v/>
      </c>
      <c r="BK35" s="22" t="str">
        <f>IF(Activos!$V35="OK",Activos!$O35*MAX(0,MIN(EDATE(BK$5,1),Activos!$N35,IF(ISNUMBER(Activos!$L35),Activos!$L35,Activos!$N35))-MAX(BK$5,Activos!$J35)),"")</f>
        <v/>
      </c>
      <c r="BL35" s="31" t="str">
        <f>IF(Activos!$V35="OK",Activos!$O35*MAX(0,MIN(EDATE(BL$5,1),Activos!$N35,IF(ISNUMBER(Activos!$L35),Activos!$L35,Activos!$N35))-MAX(BL$5,Activos!$J35)),"")</f>
        <v/>
      </c>
    </row>
    <row r="36" ht="27.0" customHeight="1">
      <c r="A36" s="1"/>
      <c r="B36" s="1"/>
      <c r="C36" s="1"/>
      <c r="D36" s="1"/>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31"/>
    </row>
    <row r="37" ht="27.0" customHeight="1">
      <c r="A37" s="1"/>
      <c r="B37" s="1"/>
      <c r="C37" s="32" t="s">
        <v>86</v>
      </c>
      <c r="D37" s="32"/>
      <c r="E37" s="33">
        <f t="shared" ref="E37:BL37" si="1">SUM(E6:E35)</f>
        <v>30547.44526</v>
      </c>
      <c r="F37" s="33">
        <f t="shared" si="1"/>
        <v>39098.09019</v>
      </c>
      <c r="G37" s="33">
        <f t="shared" si="1"/>
        <v>56026.89731</v>
      </c>
      <c r="H37" s="33">
        <f t="shared" si="1"/>
        <v>54219.57804</v>
      </c>
      <c r="I37" s="33">
        <f t="shared" si="1"/>
        <v>56026.89731</v>
      </c>
      <c r="J37" s="33">
        <f t="shared" si="1"/>
        <v>54219.57804</v>
      </c>
      <c r="K37" s="33">
        <f t="shared" si="1"/>
        <v>56026.89731</v>
      </c>
      <c r="L37" s="33">
        <f t="shared" si="1"/>
        <v>56026.89731</v>
      </c>
      <c r="M37" s="33">
        <f t="shared" si="1"/>
        <v>54219.57804</v>
      </c>
      <c r="N37" s="33">
        <f t="shared" si="1"/>
        <v>56026.89731</v>
      </c>
      <c r="O37" s="33">
        <f t="shared" si="1"/>
        <v>54219.57804</v>
      </c>
      <c r="P37" s="33">
        <f t="shared" si="1"/>
        <v>56026.89731</v>
      </c>
      <c r="Q37" s="33">
        <f t="shared" si="1"/>
        <v>56026.89731</v>
      </c>
      <c r="R37" s="33">
        <f t="shared" si="1"/>
        <v>50604.93951</v>
      </c>
      <c r="S37" s="33">
        <f t="shared" si="1"/>
        <v>56026.89731</v>
      </c>
      <c r="T37" s="33">
        <f t="shared" si="1"/>
        <v>54219.57804</v>
      </c>
      <c r="U37" s="33">
        <f t="shared" si="1"/>
        <v>56026.89731</v>
      </c>
      <c r="V37" s="33">
        <f t="shared" si="1"/>
        <v>54219.57804</v>
      </c>
      <c r="W37" s="33">
        <f t="shared" si="1"/>
        <v>56026.89731</v>
      </c>
      <c r="X37" s="33">
        <f t="shared" si="1"/>
        <v>56026.89731</v>
      </c>
      <c r="Y37" s="33">
        <f t="shared" si="1"/>
        <v>54219.57804</v>
      </c>
      <c r="Z37" s="33">
        <f t="shared" si="1"/>
        <v>56026.89731</v>
      </c>
      <c r="AA37" s="33">
        <f t="shared" si="1"/>
        <v>54219.57804</v>
      </c>
      <c r="AB37" s="33">
        <f t="shared" si="1"/>
        <v>56026.89731</v>
      </c>
      <c r="AC37" s="33">
        <f t="shared" si="1"/>
        <v>56026.89731</v>
      </c>
      <c r="AD37" s="33">
        <f t="shared" si="1"/>
        <v>40083.49165</v>
      </c>
      <c r="AE37" s="33">
        <f t="shared" si="1"/>
        <v>30547.44526</v>
      </c>
      <c r="AF37" s="33">
        <f t="shared" si="1"/>
        <v>29562.0438</v>
      </c>
      <c r="AG37" s="33">
        <f t="shared" si="1"/>
        <v>30547.44526</v>
      </c>
      <c r="AH37" s="33">
        <f t="shared" si="1"/>
        <v>29562.0438</v>
      </c>
      <c r="AI37" s="33">
        <f t="shared" si="1"/>
        <v>30547.44526</v>
      </c>
      <c r="AJ37" s="33">
        <f t="shared" si="1"/>
        <v>30547.44526</v>
      </c>
      <c r="AK37" s="33">
        <f t="shared" si="1"/>
        <v>29562.0438</v>
      </c>
      <c r="AL37" s="33">
        <f t="shared" si="1"/>
        <v>30547.44526</v>
      </c>
      <c r="AM37" s="33">
        <f t="shared" si="1"/>
        <v>29562.0438</v>
      </c>
      <c r="AN37" s="33">
        <f t="shared" si="1"/>
        <v>30547.44526</v>
      </c>
      <c r="AO37" s="33">
        <f t="shared" si="1"/>
        <v>0</v>
      </c>
      <c r="AP37" s="33">
        <f t="shared" si="1"/>
        <v>0</v>
      </c>
      <c r="AQ37" s="33">
        <f t="shared" si="1"/>
        <v>0</v>
      </c>
      <c r="AR37" s="33">
        <f t="shared" si="1"/>
        <v>0</v>
      </c>
      <c r="AS37" s="33">
        <f t="shared" si="1"/>
        <v>0</v>
      </c>
      <c r="AT37" s="33">
        <f t="shared" si="1"/>
        <v>0</v>
      </c>
      <c r="AU37" s="33">
        <f t="shared" si="1"/>
        <v>0</v>
      </c>
      <c r="AV37" s="33">
        <f t="shared" si="1"/>
        <v>0</v>
      </c>
      <c r="AW37" s="33">
        <f t="shared" si="1"/>
        <v>0</v>
      </c>
      <c r="AX37" s="33">
        <f t="shared" si="1"/>
        <v>0</v>
      </c>
      <c r="AY37" s="33">
        <f t="shared" si="1"/>
        <v>0</v>
      </c>
      <c r="AZ37" s="33">
        <f t="shared" si="1"/>
        <v>0</v>
      </c>
      <c r="BA37" s="33">
        <f t="shared" si="1"/>
        <v>0</v>
      </c>
      <c r="BB37" s="33">
        <f t="shared" si="1"/>
        <v>0</v>
      </c>
      <c r="BC37" s="33">
        <f t="shared" si="1"/>
        <v>0</v>
      </c>
      <c r="BD37" s="33">
        <f t="shared" si="1"/>
        <v>0</v>
      </c>
      <c r="BE37" s="33">
        <f t="shared" si="1"/>
        <v>0</v>
      </c>
      <c r="BF37" s="33">
        <f t="shared" si="1"/>
        <v>0</v>
      </c>
      <c r="BG37" s="33">
        <f t="shared" si="1"/>
        <v>0</v>
      </c>
      <c r="BH37" s="33">
        <f t="shared" si="1"/>
        <v>0</v>
      </c>
      <c r="BI37" s="33">
        <f t="shared" si="1"/>
        <v>0</v>
      </c>
      <c r="BJ37" s="33">
        <f t="shared" si="1"/>
        <v>0</v>
      </c>
      <c r="BK37" s="33">
        <f t="shared" si="1"/>
        <v>0</v>
      </c>
      <c r="BL37" s="34">
        <f t="shared" si="1"/>
        <v>0</v>
      </c>
    </row>
    <row r="38" ht="27.0"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row>
    <row r="39" ht="27.0"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row>
    <row r="40" ht="27.0"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row>
    <row r="41" ht="27.0"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row>
    <row r="42" ht="27.0"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row>
    <row r="43" ht="27.0"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row>
    <row r="44" ht="27.0"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row>
    <row r="45" ht="27.0"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row>
    <row r="46" ht="27.0"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row>
    <row r="47" ht="27.0"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row>
    <row r="48" ht="27.0"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row>
    <row r="49" ht="27.0"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row>
    <row r="50" ht="27.0"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row>
    <row r="51" ht="27.0"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row>
    <row r="52" ht="27.0"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row>
    <row r="53" ht="27.0"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row>
    <row r="54" ht="27.0"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row>
    <row r="55" ht="27.0"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row>
    <row r="56" ht="27.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row>
    <row r="57" ht="27.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row>
    <row r="58" ht="27.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row>
    <row r="59" ht="27.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row>
    <row r="60" ht="27.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row>
    <row r="61" ht="27.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row>
    <row r="62" ht="27.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row>
    <row r="63" ht="27.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row>
    <row r="64" ht="27.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row>
    <row r="65" ht="27.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row>
    <row r="66" ht="27.0"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row>
    <row r="67" ht="27.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row>
    <row r="68" ht="27.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row>
    <row r="69" ht="27.0"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row>
    <row r="70" ht="27.0"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row>
    <row r="71" ht="27.0"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row>
    <row r="72" ht="27.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row>
    <row r="73" ht="27.0"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row>
    <row r="74" ht="27.0"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row>
    <row r="75" ht="27.0"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row>
    <row r="76" ht="27.0"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row>
    <row r="77" ht="27.0"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row>
    <row r="78" ht="27.0"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row>
    <row r="79" ht="27.0"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row>
    <row r="80" ht="27.0"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row>
    <row r="81" ht="27.0"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row>
    <row r="82" ht="27.0"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row>
    <row r="83" ht="27.0"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row>
    <row r="84" ht="27.0"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row>
    <row r="85" ht="27.0"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row>
    <row r="86" ht="27.0"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row>
    <row r="87" ht="27.0"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row>
    <row r="88" ht="27.0"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row>
    <row r="89" ht="27.0"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row>
    <row r="90" ht="27.0"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row>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68575"/>
    <pageSetUpPr/>
  </sheetPr>
  <sheetViews>
    <sheetView showGridLines="0" workbookViewId="0"/>
  </sheetViews>
  <sheetFormatPr customHeight="1" defaultColWidth="12.63" defaultRowHeight="15.0"/>
  <cols>
    <col customWidth="1" min="1" max="2" width="3.0"/>
    <col customWidth="1" min="3" max="3" width="38.0"/>
    <col customWidth="1" min="4" max="22" width="19.0"/>
    <col customWidth="1" min="23" max="26" width="8.63"/>
  </cols>
  <sheetData>
    <row r="1" ht="27.0" customHeight="1">
      <c r="A1" s="1"/>
      <c r="B1" s="1"/>
      <c r="C1" s="1"/>
      <c r="D1" s="1"/>
      <c r="E1" s="1"/>
      <c r="F1" s="1"/>
      <c r="G1" s="1"/>
      <c r="H1" s="1"/>
      <c r="I1" s="1"/>
      <c r="J1" s="1"/>
      <c r="K1" s="1"/>
      <c r="L1" s="1"/>
      <c r="M1" s="1"/>
      <c r="N1" s="1"/>
      <c r="O1" s="1"/>
      <c r="P1" s="1"/>
      <c r="Q1" s="1"/>
      <c r="R1" s="1"/>
      <c r="S1" s="1"/>
      <c r="T1" s="1"/>
      <c r="U1" s="1"/>
      <c r="V1" s="1"/>
    </row>
    <row r="2" ht="27.0" customHeight="1">
      <c r="A2" s="1"/>
      <c r="B2" s="1"/>
      <c r="C2" s="2" t="s">
        <v>58</v>
      </c>
      <c r="D2" s="1"/>
      <c r="E2" s="1"/>
      <c r="F2" s="1"/>
      <c r="G2" s="1"/>
      <c r="H2" s="1"/>
      <c r="I2" s="1"/>
      <c r="J2" s="1"/>
      <c r="K2" s="1"/>
      <c r="L2" s="1"/>
      <c r="M2" s="1"/>
      <c r="N2" s="1"/>
      <c r="O2" s="1"/>
      <c r="P2" s="1"/>
      <c r="Q2" s="1"/>
      <c r="R2" s="1"/>
      <c r="S2" s="1"/>
      <c r="T2" s="1"/>
      <c r="U2" s="1"/>
      <c r="V2" s="1"/>
    </row>
    <row r="3" ht="27.0" customHeight="1">
      <c r="A3" s="1"/>
      <c r="B3" s="1"/>
      <c r="C3" s="3"/>
      <c r="D3" s="3"/>
      <c r="E3" s="3"/>
      <c r="F3" s="3"/>
      <c r="G3" s="3"/>
      <c r="H3" s="3"/>
      <c r="I3" s="3"/>
      <c r="J3" s="3"/>
      <c r="K3" s="1"/>
      <c r="L3" s="1"/>
      <c r="M3" s="1"/>
      <c r="N3" s="1"/>
      <c r="O3" s="1"/>
      <c r="P3" s="1"/>
      <c r="Q3" s="1"/>
      <c r="R3" s="1"/>
      <c r="S3" s="1"/>
      <c r="T3" s="1"/>
      <c r="U3" s="1"/>
      <c r="V3" s="1"/>
    </row>
    <row r="4" ht="27.0" customHeight="1">
      <c r="A4" s="1"/>
      <c r="B4" s="1"/>
      <c r="C4" s="1"/>
      <c r="D4" s="1"/>
      <c r="E4" s="1"/>
      <c r="F4" s="1"/>
      <c r="G4" s="1"/>
      <c r="H4" s="1"/>
      <c r="I4" s="1"/>
      <c r="J4" s="1"/>
      <c r="K4" s="1"/>
      <c r="L4" s="1"/>
      <c r="M4" s="1"/>
      <c r="N4" s="1"/>
      <c r="O4" s="1"/>
      <c r="P4" s="1"/>
      <c r="Q4" s="1"/>
      <c r="R4" s="1"/>
      <c r="S4" s="1"/>
      <c r="T4" s="1"/>
      <c r="U4" s="1"/>
      <c r="V4" s="1"/>
    </row>
    <row r="5" ht="27.0" customHeight="1">
      <c r="A5" s="1"/>
      <c r="B5" s="1"/>
      <c r="C5" s="24" t="s">
        <v>59</v>
      </c>
      <c r="D5" s="24" t="s">
        <v>60</v>
      </c>
      <c r="K5" s="1"/>
      <c r="L5" s="1"/>
      <c r="M5" s="1"/>
      <c r="N5" s="1"/>
      <c r="O5" s="1"/>
      <c r="P5" s="1"/>
      <c r="Q5" s="1"/>
      <c r="R5" s="1"/>
      <c r="S5" s="1"/>
      <c r="T5" s="1"/>
      <c r="U5" s="1"/>
      <c r="V5" s="1"/>
    </row>
    <row r="6" ht="27.0" customHeight="1">
      <c r="A6" s="1"/>
      <c r="B6" s="1"/>
      <c r="C6" s="24"/>
      <c r="K6" s="1"/>
      <c r="L6" s="1"/>
      <c r="M6" s="1"/>
      <c r="N6" s="1"/>
      <c r="O6" s="1"/>
      <c r="P6" s="1"/>
      <c r="Q6" s="1"/>
      <c r="R6" s="1"/>
      <c r="S6" s="1"/>
      <c r="T6" s="1"/>
      <c r="U6" s="1"/>
      <c r="V6" s="1"/>
    </row>
    <row r="7" ht="27.0" customHeight="1">
      <c r="A7" s="1"/>
      <c r="B7" s="1"/>
      <c r="C7" s="1"/>
      <c r="D7" s="1"/>
      <c r="E7" s="1"/>
      <c r="F7" s="1"/>
      <c r="G7" s="1"/>
      <c r="H7" s="1"/>
      <c r="I7" s="1"/>
      <c r="J7" s="1"/>
      <c r="K7" s="1"/>
      <c r="L7" s="1"/>
      <c r="M7" s="1"/>
      <c r="N7" s="1"/>
      <c r="O7" s="1"/>
      <c r="P7" s="1"/>
      <c r="Q7" s="1"/>
      <c r="R7" s="1"/>
      <c r="S7" s="1"/>
      <c r="T7" s="1"/>
      <c r="U7" s="1"/>
      <c r="V7" s="1"/>
    </row>
    <row r="8" ht="27.0" customHeight="1">
      <c r="A8" s="1"/>
      <c r="B8" s="1"/>
      <c r="C8" s="24" t="s">
        <v>61</v>
      </c>
      <c r="D8" s="24" t="s">
        <v>62</v>
      </c>
      <c r="K8" s="1"/>
      <c r="L8" s="1"/>
      <c r="M8" s="1"/>
      <c r="N8" s="1"/>
      <c r="O8" s="1"/>
      <c r="P8" s="1"/>
      <c r="Q8" s="1"/>
      <c r="R8" s="1"/>
      <c r="S8" s="1"/>
      <c r="T8" s="1"/>
      <c r="U8" s="1"/>
      <c r="V8" s="1"/>
    </row>
    <row r="9" ht="27.0" customHeight="1">
      <c r="A9" s="1"/>
      <c r="B9" s="1"/>
      <c r="C9" s="24"/>
      <c r="K9" s="1"/>
      <c r="L9" s="1"/>
      <c r="M9" s="1"/>
      <c r="N9" s="1"/>
      <c r="O9" s="1"/>
      <c r="P9" s="1"/>
      <c r="Q9" s="1"/>
      <c r="R9" s="1"/>
      <c r="S9" s="1"/>
      <c r="T9" s="1"/>
      <c r="U9" s="1"/>
      <c r="V9" s="1"/>
    </row>
    <row r="10" ht="27.0" customHeight="1">
      <c r="A10" s="1"/>
      <c r="B10" s="1"/>
      <c r="C10" s="1"/>
      <c r="D10" s="1"/>
      <c r="E10" s="1"/>
      <c r="F10" s="1"/>
      <c r="G10" s="1"/>
      <c r="H10" s="1"/>
      <c r="I10" s="1"/>
      <c r="J10" s="1"/>
      <c r="K10" s="1"/>
      <c r="L10" s="1"/>
      <c r="M10" s="1"/>
      <c r="N10" s="1"/>
      <c r="O10" s="1"/>
      <c r="P10" s="1"/>
      <c r="Q10" s="1"/>
      <c r="R10" s="1"/>
      <c r="S10" s="1"/>
      <c r="T10" s="1"/>
      <c r="U10" s="1"/>
      <c r="V10" s="1"/>
    </row>
    <row r="11" ht="27.0" customHeight="1">
      <c r="A11" s="1"/>
      <c r="B11" s="1"/>
      <c r="C11" s="24" t="s">
        <v>63</v>
      </c>
      <c r="D11" s="24" t="s">
        <v>64</v>
      </c>
      <c r="K11" s="1"/>
      <c r="L11" s="1"/>
      <c r="M11" s="1"/>
      <c r="N11" s="1"/>
      <c r="O11" s="1"/>
      <c r="P11" s="1"/>
      <c r="Q11" s="1"/>
      <c r="R11" s="1"/>
      <c r="S11" s="1"/>
      <c r="T11" s="1"/>
      <c r="U11" s="1"/>
      <c r="V11" s="1"/>
    </row>
    <row r="12" ht="27.0" customHeight="1">
      <c r="A12" s="1"/>
      <c r="B12" s="1"/>
      <c r="C12" s="24"/>
      <c r="K12" s="1"/>
      <c r="L12" s="1"/>
      <c r="M12" s="1"/>
      <c r="N12" s="1"/>
      <c r="O12" s="1"/>
      <c r="P12" s="1"/>
      <c r="Q12" s="1"/>
      <c r="R12" s="1"/>
      <c r="S12" s="1"/>
      <c r="T12" s="1"/>
      <c r="U12" s="1"/>
      <c r="V12" s="1"/>
    </row>
    <row r="13" ht="27.0" customHeight="1">
      <c r="A13" s="1"/>
      <c r="B13" s="1"/>
      <c r="C13" s="1"/>
      <c r="D13" s="1"/>
      <c r="E13" s="1"/>
      <c r="F13" s="1"/>
      <c r="G13" s="1"/>
      <c r="H13" s="1"/>
      <c r="I13" s="1"/>
      <c r="J13" s="1"/>
      <c r="K13" s="1"/>
      <c r="L13" s="1"/>
      <c r="M13" s="1"/>
      <c r="N13" s="1"/>
      <c r="O13" s="1"/>
      <c r="P13" s="1"/>
      <c r="Q13" s="1"/>
      <c r="R13" s="1"/>
      <c r="S13" s="1"/>
      <c r="T13" s="1"/>
      <c r="U13" s="1"/>
      <c r="V13" s="1"/>
    </row>
    <row r="14" ht="27.0" customHeight="1">
      <c r="A14" s="1"/>
      <c r="B14" s="1"/>
      <c r="C14" s="24" t="s">
        <v>65</v>
      </c>
      <c r="D14" s="24" t="s">
        <v>66</v>
      </c>
      <c r="K14" s="1"/>
      <c r="L14" s="1"/>
      <c r="M14" s="1"/>
      <c r="N14" s="1"/>
      <c r="O14" s="1"/>
      <c r="P14" s="1"/>
      <c r="Q14" s="1"/>
      <c r="R14" s="1"/>
      <c r="S14" s="1"/>
      <c r="T14" s="1"/>
      <c r="U14" s="1"/>
      <c r="V14" s="1"/>
    </row>
    <row r="15" ht="27.0" customHeight="1">
      <c r="A15" s="1"/>
      <c r="B15" s="1"/>
      <c r="C15" s="24"/>
      <c r="K15" s="1"/>
      <c r="L15" s="1"/>
      <c r="M15" s="1"/>
      <c r="N15" s="1"/>
      <c r="O15" s="1"/>
      <c r="P15" s="1"/>
      <c r="Q15" s="1"/>
      <c r="R15" s="1"/>
      <c r="S15" s="1"/>
      <c r="T15" s="1"/>
      <c r="U15" s="1"/>
      <c r="V15" s="1"/>
    </row>
    <row r="16" ht="27.0" customHeight="1">
      <c r="A16" s="1"/>
      <c r="B16" s="1"/>
      <c r="C16" s="1"/>
      <c r="D16" s="1"/>
      <c r="E16" s="1"/>
      <c r="F16" s="1"/>
      <c r="G16" s="1"/>
      <c r="H16" s="1"/>
      <c r="I16" s="1"/>
      <c r="J16" s="1"/>
      <c r="K16" s="1"/>
      <c r="L16" s="1"/>
      <c r="M16" s="1"/>
      <c r="N16" s="1"/>
      <c r="O16" s="1"/>
      <c r="P16" s="1"/>
      <c r="Q16" s="1"/>
      <c r="R16" s="1"/>
      <c r="S16" s="1"/>
      <c r="T16" s="1"/>
      <c r="U16" s="1"/>
      <c r="V16" s="1"/>
    </row>
    <row r="17" ht="27.0" customHeight="1">
      <c r="A17" s="1"/>
      <c r="B17" s="1"/>
      <c r="C17" s="24" t="s">
        <v>67</v>
      </c>
      <c r="D17" s="24" t="s">
        <v>68</v>
      </c>
      <c r="K17" s="1"/>
      <c r="L17" s="1"/>
      <c r="M17" s="1"/>
      <c r="N17" s="1"/>
      <c r="O17" s="1"/>
      <c r="P17" s="1"/>
      <c r="Q17" s="1"/>
      <c r="R17" s="1"/>
      <c r="S17" s="1"/>
      <c r="T17" s="1"/>
      <c r="U17" s="1"/>
      <c r="V17" s="1"/>
    </row>
    <row r="18" ht="27.0" customHeight="1">
      <c r="A18" s="1"/>
      <c r="B18" s="1"/>
      <c r="C18" s="24"/>
      <c r="K18" s="1"/>
      <c r="L18" s="1"/>
      <c r="M18" s="1"/>
      <c r="N18" s="1"/>
      <c r="O18" s="1"/>
      <c r="P18" s="1"/>
      <c r="Q18" s="1"/>
      <c r="R18" s="1"/>
      <c r="S18" s="1"/>
      <c r="T18" s="1"/>
      <c r="U18" s="1"/>
      <c r="V18" s="1"/>
    </row>
    <row r="19" ht="27.0" customHeight="1">
      <c r="A19" s="1"/>
      <c r="B19" s="1"/>
      <c r="C19" s="1"/>
      <c r="D19" s="1"/>
      <c r="E19" s="1"/>
      <c r="F19" s="1"/>
      <c r="G19" s="1"/>
      <c r="H19" s="1"/>
      <c r="I19" s="1"/>
      <c r="J19" s="1"/>
      <c r="K19" s="1"/>
      <c r="L19" s="1"/>
      <c r="M19" s="1"/>
      <c r="N19" s="1"/>
      <c r="O19" s="1"/>
      <c r="P19" s="1"/>
      <c r="Q19" s="1"/>
      <c r="R19" s="1"/>
      <c r="S19" s="1"/>
      <c r="T19" s="1"/>
      <c r="U19" s="1"/>
      <c r="V19" s="1"/>
    </row>
    <row r="20" ht="27.0" customHeight="1">
      <c r="A20" s="1"/>
      <c r="B20" s="1"/>
      <c r="C20" s="24" t="s">
        <v>69</v>
      </c>
      <c r="D20" s="24" t="s">
        <v>70</v>
      </c>
      <c r="K20" s="1"/>
      <c r="L20" s="1"/>
      <c r="M20" s="1"/>
      <c r="N20" s="1"/>
      <c r="O20" s="1"/>
      <c r="P20" s="1"/>
      <c r="Q20" s="1"/>
      <c r="R20" s="1"/>
      <c r="S20" s="1"/>
      <c r="T20" s="1"/>
      <c r="U20" s="1"/>
      <c r="V20" s="1"/>
    </row>
    <row r="21" ht="27.0" customHeight="1">
      <c r="A21" s="1"/>
      <c r="B21" s="1"/>
      <c r="C21" s="24"/>
      <c r="K21" s="1"/>
      <c r="L21" s="1"/>
      <c r="M21" s="1"/>
      <c r="N21" s="1"/>
      <c r="O21" s="1"/>
      <c r="P21" s="1"/>
      <c r="Q21" s="1"/>
      <c r="R21" s="1"/>
      <c r="S21" s="1"/>
      <c r="T21" s="1"/>
      <c r="U21" s="1"/>
      <c r="V21" s="1"/>
    </row>
    <row r="22" ht="27.0" customHeight="1">
      <c r="A22" s="1"/>
      <c r="B22" s="1"/>
      <c r="C22" s="1"/>
      <c r="D22" s="1"/>
      <c r="E22" s="1"/>
      <c r="F22" s="1"/>
      <c r="G22" s="1"/>
      <c r="H22" s="1"/>
      <c r="I22" s="1"/>
      <c r="J22" s="1"/>
      <c r="K22" s="1"/>
      <c r="L22" s="1"/>
      <c r="M22" s="1"/>
      <c r="N22" s="1"/>
      <c r="O22" s="1"/>
      <c r="P22" s="1"/>
      <c r="Q22" s="1"/>
      <c r="R22" s="1"/>
      <c r="S22" s="1"/>
      <c r="T22" s="1"/>
      <c r="U22" s="1"/>
      <c r="V22" s="1"/>
    </row>
    <row r="23" ht="27.0" customHeight="1">
      <c r="A23" s="1"/>
      <c r="B23" s="1"/>
      <c r="C23" s="24" t="s">
        <v>71</v>
      </c>
      <c r="D23" s="24" t="s">
        <v>72</v>
      </c>
      <c r="K23" s="1"/>
      <c r="L23" s="1"/>
      <c r="M23" s="1"/>
      <c r="N23" s="1"/>
      <c r="O23" s="1"/>
      <c r="P23" s="1"/>
      <c r="Q23" s="1"/>
      <c r="R23" s="1"/>
      <c r="S23" s="1"/>
      <c r="T23" s="1"/>
      <c r="U23" s="1"/>
      <c r="V23" s="1"/>
    </row>
    <row r="24" ht="27.0" customHeight="1">
      <c r="A24" s="1"/>
      <c r="B24" s="1"/>
      <c r="C24" s="24"/>
      <c r="K24" s="1"/>
      <c r="L24" s="1"/>
      <c r="M24" s="1"/>
      <c r="N24" s="1"/>
      <c r="O24" s="1"/>
      <c r="P24" s="1"/>
      <c r="Q24" s="1"/>
      <c r="R24" s="1"/>
      <c r="S24" s="1"/>
      <c r="T24" s="1"/>
      <c r="U24" s="1"/>
      <c r="V24" s="1"/>
    </row>
    <row r="25" ht="27.0" customHeight="1">
      <c r="A25" s="1"/>
      <c r="B25" s="1"/>
      <c r="C25" s="1"/>
      <c r="D25" s="1"/>
      <c r="E25" s="1"/>
      <c r="F25" s="1"/>
      <c r="G25" s="1"/>
      <c r="H25" s="1"/>
      <c r="I25" s="1"/>
      <c r="J25" s="1"/>
      <c r="K25" s="1"/>
      <c r="L25" s="1"/>
      <c r="M25" s="1"/>
      <c r="N25" s="1"/>
      <c r="O25" s="1"/>
      <c r="P25" s="1"/>
      <c r="Q25" s="1"/>
      <c r="R25" s="1"/>
      <c r="S25" s="1"/>
      <c r="T25" s="1"/>
      <c r="U25" s="1"/>
      <c r="V25" s="1"/>
    </row>
    <row r="26" ht="27.0" customHeight="1">
      <c r="A26" s="1"/>
      <c r="B26" s="1"/>
      <c r="C26" s="24" t="s">
        <v>73</v>
      </c>
      <c r="D26" s="24" t="s">
        <v>74</v>
      </c>
      <c r="K26" s="1"/>
      <c r="L26" s="1"/>
      <c r="M26" s="1"/>
      <c r="N26" s="1"/>
      <c r="O26" s="1"/>
      <c r="P26" s="1"/>
      <c r="Q26" s="1"/>
      <c r="R26" s="1"/>
      <c r="S26" s="1"/>
      <c r="T26" s="1"/>
      <c r="U26" s="1"/>
      <c r="V26" s="1"/>
    </row>
    <row r="27" ht="27.0" customHeight="1">
      <c r="A27" s="1"/>
      <c r="B27" s="1"/>
      <c r="C27" s="24"/>
      <c r="K27" s="1"/>
      <c r="L27" s="1"/>
      <c r="M27" s="1"/>
      <c r="N27" s="1"/>
      <c r="O27" s="1"/>
      <c r="P27" s="1"/>
      <c r="Q27" s="1"/>
      <c r="R27" s="1"/>
      <c r="S27" s="1"/>
      <c r="T27" s="1"/>
      <c r="U27" s="1"/>
      <c r="V27" s="1"/>
    </row>
    <row r="28" ht="27.0" customHeight="1">
      <c r="A28" s="1"/>
      <c r="B28" s="1"/>
      <c r="C28" s="1"/>
      <c r="D28" s="1"/>
      <c r="E28" s="1"/>
      <c r="F28" s="1"/>
      <c r="G28" s="1"/>
      <c r="H28" s="1"/>
      <c r="I28" s="1"/>
      <c r="J28" s="1"/>
      <c r="K28" s="1"/>
      <c r="L28" s="1"/>
      <c r="M28" s="1"/>
      <c r="N28" s="1"/>
      <c r="O28" s="1"/>
      <c r="P28" s="1"/>
      <c r="Q28" s="1"/>
      <c r="R28" s="1"/>
      <c r="S28" s="1"/>
      <c r="T28" s="1"/>
      <c r="U28" s="1"/>
      <c r="V28" s="1"/>
    </row>
    <row r="29" ht="27.0" customHeight="1">
      <c r="A29" s="1"/>
      <c r="B29" s="1"/>
      <c r="C29" s="1"/>
      <c r="D29" s="1"/>
      <c r="E29" s="1"/>
      <c r="F29" s="1"/>
      <c r="G29" s="1"/>
      <c r="H29" s="1"/>
      <c r="I29" s="1"/>
      <c r="J29" s="1"/>
      <c r="K29" s="1"/>
      <c r="L29" s="1"/>
      <c r="M29" s="1"/>
      <c r="N29" s="1"/>
      <c r="O29" s="1"/>
      <c r="P29" s="1"/>
      <c r="Q29" s="1"/>
      <c r="R29" s="1"/>
      <c r="S29" s="1"/>
      <c r="T29" s="1"/>
      <c r="U29" s="1"/>
      <c r="V29" s="1"/>
    </row>
    <row r="30" ht="48.0" customHeight="1">
      <c r="A30" s="1"/>
      <c r="B30" s="1"/>
      <c r="C30" s="5" t="s">
        <v>75</v>
      </c>
      <c r="D30" s="5"/>
      <c r="E30" s="5"/>
      <c r="F30" s="5"/>
      <c r="G30" s="5"/>
      <c r="H30" s="5"/>
      <c r="I30" s="5"/>
      <c r="J30" s="5"/>
      <c r="K30" s="1"/>
      <c r="L30" s="1"/>
      <c r="M30" s="1"/>
      <c r="N30" s="1"/>
      <c r="O30" s="1"/>
      <c r="P30" s="1"/>
      <c r="Q30" s="1"/>
      <c r="R30" s="1"/>
      <c r="S30" s="1"/>
      <c r="T30" s="1"/>
      <c r="U30" s="1"/>
      <c r="V30" s="1"/>
    </row>
    <row r="31" ht="27.0" customHeight="1">
      <c r="A31" s="1"/>
      <c r="B31" s="1"/>
      <c r="C31" s="24" t="s">
        <v>76</v>
      </c>
      <c r="K31" s="1"/>
      <c r="L31" s="1"/>
      <c r="M31" s="1"/>
      <c r="N31" s="1"/>
      <c r="O31" s="1"/>
      <c r="P31" s="1"/>
      <c r="Q31" s="1"/>
      <c r="R31" s="1"/>
      <c r="S31" s="1"/>
      <c r="T31" s="1"/>
      <c r="U31" s="1"/>
      <c r="V31" s="1"/>
    </row>
    <row r="32" ht="27.0" customHeight="1">
      <c r="A32" s="1"/>
      <c r="B32" s="1"/>
      <c r="K32" s="1"/>
      <c r="L32" s="1"/>
      <c r="M32" s="1"/>
      <c r="N32" s="1"/>
      <c r="O32" s="1"/>
      <c r="P32" s="1"/>
      <c r="Q32" s="1"/>
      <c r="R32" s="1"/>
      <c r="S32" s="1"/>
      <c r="T32" s="1"/>
      <c r="U32" s="1"/>
      <c r="V32" s="1"/>
    </row>
    <row r="33" ht="27.0" customHeight="1">
      <c r="A33" s="1"/>
      <c r="B33" s="1"/>
      <c r="K33" s="1"/>
      <c r="L33" s="1"/>
      <c r="M33" s="1"/>
      <c r="N33" s="1"/>
      <c r="O33" s="1"/>
      <c r="P33" s="1"/>
      <c r="Q33" s="1"/>
      <c r="R33" s="1"/>
      <c r="S33" s="1"/>
      <c r="T33" s="1"/>
      <c r="U33" s="1"/>
      <c r="V33" s="1"/>
    </row>
    <row r="34" ht="27.0" customHeight="1">
      <c r="A34" s="1"/>
      <c r="B34" s="1"/>
      <c r="C34" s="1"/>
      <c r="D34" s="1"/>
      <c r="E34" s="1"/>
      <c r="F34" s="1"/>
      <c r="G34" s="1"/>
      <c r="H34" s="1"/>
      <c r="I34" s="1"/>
      <c r="J34" s="1"/>
      <c r="K34" s="1"/>
      <c r="L34" s="1"/>
      <c r="M34" s="1"/>
      <c r="N34" s="1"/>
      <c r="O34" s="1"/>
      <c r="P34" s="1"/>
      <c r="Q34" s="1"/>
      <c r="R34" s="1"/>
      <c r="S34" s="1"/>
      <c r="T34" s="1"/>
      <c r="U34" s="1"/>
      <c r="V34" s="1"/>
    </row>
    <row r="35" ht="27.0" customHeight="1">
      <c r="A35" s="1"/>
      <c r="B35" s="1"/>
      <c r="C35" s="1"/>
      <c r="D35" s="1"/>
      <c r="E35" s="1"/>
      <c r="F35" s="1"/>
      <c r="G35" s="1"/>
      <c r="H35" s="1"/>
      <c r="I35" s="1"/>
      <c r="J35" s="1"/>
      <c r="K35" s="1"/>
      <c r="L35" s="1"/>
      <c r="M35" s="1"/>
      <c r="N35" s="1"/>
      <c r="O35" s="1"/>
      <c r="P35" s="1"/>
      <c r="Q35" s="1"/>
      <c r="R35" s="1"/>
      <c r="S35" s="1"/>
      <c r="T35" s="1"/>
      <c r="U35" s="1"/>
      <c r="V35" s="1"/>
    </row>
    <row r="36" ht="48.0" customHeight="1">
      <c r="A36" s="1"/>
      <c r="B36" s="1"/>
      <c r="C36" s="5" t="s">
        <v>77</v>
      </c>
      <c r="D36" s="5" t="s">
        <v>78</v>
      </c>
      <c r="E36" s="5" t="s">
        <v>79</v>
      </c>
      <c r="F36" s="1"/>
      <c r="G36" s="1"/>
      <c r="H36" s="1"/>
      <c r="I36" s="1"/>
      <c r="J36" s="1"/>
      <c r="K36" s="1"/>
      <c r="L36" s="1"/>
      <c r="M36" s="1"/>
      <c r="N36" s="1"/>
      <c r="O36" s="1"/>
      <c r="P36" s="1"/>
      <c r="Q36" s="1"/>
      <c r="R36" s="1"/>
      <c r="S36" s="1"/>
      <c r="T36" s="1"/>
      <c r="U36" s="1"/>
      <c r="V36" s="1"/>
    </row>
    <row r="37" ht="37.5" customHeight="1">
      <c r="A37" s="1"/>
      <c r="B37" s="1"/>
      <c r="C37" s="24" t="s">
        <v>80</v>
      </c>
      <c r="D37" s="30">
        <f>COUNTIF(Activos!V6:V35,"Revisar")</f>
        <v>0</v>
      </c>
      <c r="E37" s="24" t="str">
        <f t="shared" ref="E37:E42" si="1">IF(ABS(D37)&lt;0.01,"OK","Revisar")</f>
        <v>OK</v>
      </c>
      <c r="F37" s="1"/>
      <c r="G37" s="1"/>
      <c r="H37" s="1"/>
      <c r="I37" s="1"/>
      <c r="J37" s="1"/>
      <c r="K37" s="1"/>
      <c r="L37" s="1"/>
      <c r="M37" s="1"/>
      <c r="N37" s="1"/>
      <c r="O37" s="1"/>
      <c r="P37" s="1"/>
      <c r="Q37" s="1"/>
      <c r="R37" s="1"/>
      <c r="S37" s="1"/>
      <c r="T37" s="1"/>
      <c r="U37" s="1"/>
      <c r="V37" s="1"/>
    </row>
    <row r="38" ht="37.5" customHeight="1">
      <c r="A38" s="1"/>
      <c r="B38" s="1"/>
      <c r="C38" s="24" t="s">
        <v>81</v>
      </c>
      <c r="D38" s="30">
        <f>Resumen!D11-Resumen!D12-Resumen!D13</f>
        <v>0</v>
      </c>
      <c r="E38" s="24" t="str">
        <f t="shared" si="1"/>
        <v>OK</v>
      </c>
      <c r="F38" s="1"/>
      <c r="G38" s="1"/>
      <c r="H38" s="1"/>
      <c r="I38" s="1"/>
      <c r="J38" s="1"/>
      <c r="K38" s="1"/>
      <c r="L38" s="1"/>
      <c r="M38" s="1"/>
      <c r="N38" s="1"/>
      <c r="O38" s="1"/>
      <c r="P38" s="1"/>
      <c r="Q38" s="1"/>
      <c r="R38" s="1"/>
      <c r="S38" s="1"/>
      <c r="T38" s="1"/>
      <c r="U38" s="1"/>
      <c r="V38" s="1"/>
    </row>
    <row r="39" ht="37.5" customHeight="1">
      <c r="A39" s="1"/>
      <c r="B39" s="1"/>
      <c r="C39" s="24" t="s">
        <v>82</v>
      </c>
      <c r="D39" s="30">
        <f>SUMPRODUCT((Activos!V6:V35="OK")*(Activos!R6:R35&gt;Activos!H6:H35-Activos!I6:I35+0.01))</f>
        <v>0</v>
      </c>
      <c r="E39" s="24" t="str">
        <f t="shared" si="1"/>
        <v>OK</v>
      </c>
      <c r="F39" s="1"/>
      <c r="G39" s="1"/>
      <c r="H39" s="1"/>
      <c r="I39" s="1"/>
      <c r="J39" s="1"/>
      <c r="K39" s="1"/>
      <c r="L39" s="1"/>
      <c r="M39" s="1"/>
      <c r="N39" s="1"/>
      <c r="O39" s="1"/>
      <c r="P39" s="1"/>
      <c r="Q39" s="1"/>
      <c r="R39" s="1"/>
      <c r="S39" s="1"/>
      <c r="T39" s="1"/>
      <c r="U39" s="1"/>
      <c r="V39" s="1"/>
    </row>
    <row r="40" ht="37.5" customHeight="1">
      <c r="A40" s="1"/>
      <c r="B40" s="1"/>
      <c r="C40" s="24" t="s">
        <v>83</v>
      </c>
      <c r="D40" s="30">
        <f>IF(AND(Resumen!D7&gt;=Resumen!D6,Resumen!D7&lt;EDATE(Resumen!D6,60)),0,1)</f>
        <v>0</v>
      </c>
      <c r="E40" s="24" t="str">
        <f t="shared" si="1"/>
        <v>OK</v>
      </c>
      <c r="F40" s="1"/>
      <c r="G40" s="1"/>
      <c r="H40" s="1"/>
      <c r="I40" s="1"/>
      <c r="J40" s="1"/>
      <c r="K40" s="1"/>
      <c r="L40" s="1"/>
      <c r="M40" s="1"/>
      <c r="N40" s="1"/>
      <c r="O40" s="1"/>
      <c r="P40" s="1"/>
      <c r="Q40" s="1"/>
      <c r="R40" s="1"/>
      <c r="S40" s="1"/>
      <c r="T40" s="1"/>
      <c r="U40" s="1"/>
      <c r="V40" s="1"/>
    </row>
    <row r="41" ht="37.5" customHeight="1">
      <c r="A41" s="1"/>
      <c r="B41" s="1"/>
      <c r="C41" s="24" t="s">
        <v>84</v>
      </c>
      <c r="D41" s="30">
        <f>IF(AND(ISNUMBER(Resumen!D6),Resumen!D6&gt;0,DAY(Resumen!D6)=1,ISNUMBER(Resumen!D7),Resumen!D7&gt;0),0,1)</f>
        <v>0</v>
      </c>
      <c r="E41" s="24" t="str">
        <f t="shared" si="1"/>
        <v>OK</v>
      </c>
      <c r="F41" s="1"/>
      <c r="G41" s="1"/>
      <c r="H41" s="1"/>
      <c r="I41" s="1"/>
      <c r="J41" s="1"/>
      <c r="K41" s="1"/>
      <c r="L41" s="1"/>
      <c r="M41" s="1"/>
      <c r="N41" s="1"/>
      <c r="O41" s="1"/>
      <c r="P41" s="1"/>
      <c r="Q41" s="1"/>
      <c r="R41" s="1"/>
      <c r="S41" s="1"/>
      <c r="T41" s="1"/>
      <c r="U41" s="1"/>
      <c r="V41" s="1"/>
    </row>
    <row r="42" ht="37.5" customHeight="1">
      <c r="A42" s="1"/>
      <c r="B42" s="1"/>
      <c r="C42" s="24" t="s">
        <v>85</v>
      </c>
      <c r="D42" s="30">
        <f>SUM(Depreciacion!E37:BL37)-SUM(Resumen!D21:D80)</f>
        <v>0</v>
      </c>
      <c r="E42" s="24" t="str">
        <f t="shared" si="1"/>
        <v>OK</v>
      </c>
      <c r="F42" s="1"/>
      <c r="G42" s="1"/>
      <c r="H42" s="1"/>
      <c r="I42" s="1"/>
      <c r="J42" s="1"/>
      <c r="K42" s="1"/>
      <c r="L42" s="1"/>
      <c r="M42" s="1"/>
      <c r="N42" s="1"/>
      <c r="O42" s="1"/>
      <c r="P42" s="1"/>
      <c r="Q42" s="1"/>
      <c r="R42" s="1"/>
      <c r="S42" s="1"/>
      <c r="T42" s="1"/>
      <c r="U42" s="1"/>
      <c r="V42" s="1"/>
    </row>
    <row r="43" ht="27.0" customHeight="1">
      <c r="A43" s="1"/>
      <c r="B43" s="1"/>
      <c r="C43" s="1"/>
      <c r="D43" s="1"/>
      <c r="E43" s="1"/>
      <c r="F43" s="1"/>
      <c r="G43" s="1"/>
      <c r="H43" s="1"/>
      <c r="I43" s="1"/>
      <c r="J43" s="1"/>
      <c r="K43" s="1"/>
      <c r="L43" s="1"/>
      <c r="M43" s="1"/>
      <c r="N43" s="1"/>
      <c r="O43" s="1"/>
      <c r="P43" s="1"/>
      <c r="Q43" s="1"/>
      <c r="R43" s="1"/>
      <c r="S43" s="1"/>
      <c r="T43" s="1"/>
      <c r="U43" s="1"/>
      <c r="V43" s="1"/>
    </row>
    <row r="44" ht="27.0" customHeight="1">
      <c r="A44" s="1"/>
      <c r="B44" s="1"/>
      <c r="C44" s="1"/>
      <c r="D44" s="1"/>
      <c r="E44" s="1"/>
      <c r="F44" s="1"/>
      <c r="G44" s="1"/>
      <c r="H44" s="1"/>
      <c r="I44" s="1"/>
      <c r="J44" s="1"/>
      <c r="K44" s="1"/>
      <c r="L44" s="1"/>
      <c r="M44" s="1"/>
      <c r="N44" s="1"/>
      <c r="O44" s="1"/>
      <c r="P44" s="1"/>
      <c r="Q44" s="1"/>
      <c r="R44" s="1"/>
      <c r="S44" s="1"/>
      <c r="T44" s="1"/>
      <c r="U44" s="1"/>
      <c r="V44" s="1"/>
    </row>
    <row r="45" ht="27.0" customHeight="1">
      <c r="A45" s="1"/>
      <c r="B45" s="1"/>
      <c r="C45" s="1"/>
      <c r="D45" s="1"/>
      <c r="E45" s="1"/>
      <c r="F45" s="1"/>
      <c r="G45" s="1"/>
      <c r="H45" s="1"/>
      <c r="I45" s="1"/>
      <c r="J45" s="1"/>
      <c r="K45" s="1"/>
      <c r="L45" s="1"/>
      <c r="M45" s="1"/>
      <c r="N45" s="1"/>
      <c r="O45" s="1"/>
      <c r="P45" s="1"/>
      <c r="Q45" s="1"/>
      <c r="R45" s="1"/>
      <c r="S45" s="1"/>
      <c r="T45" s="1"/>
      <c r="U45" s="1"/>
      <c r="V45" s="1"/>
    </row>
    <row r="46" ht="27.0" customHeight="1">
      <c r="A46" s="1"/>
      <c r="B46" s="1"/>
      <c r="C46" s="1"/>
      <c r="D46" s="1"/>
      <c r="E46" s="1"/>
      <c r="F46" s="1"/>
      <c r="G46" s="1"/>
      <c r="H46" s="1"/>
      <c r="I46" s="1"/>
      <c r="J46" s="1"/>
      <c r="K46" s="1"/>
      <c r="L46" s="1"/>
      <c r="M46" s="1"/>
      <c r="N46" s="1"/>
      <c r="O46" s="1"/>
      <c r="P46" s="1"/>
      <c r="Q46" s="1"/>
      <c r="R46" s="1"/>
      <c r="S46" s="1"/>
      <c r="T46" s="1"/>
      <c r="U46" s="1"/>
      <c r="V46" s="1"/>
    </row>
    <row r="47" ht="27.0" customHeight="1">
      <c r="A47" s="1"/>
      <c r="B47" s="1"/>
      <c r="C47" s="1"/>
      <c r="D47" s="1"/>
      <c r="E47" s="1"/>
      <c r="F47" s="1"/>
      <c r="G47" s="1"/>
      <c r="H47" s="1"/>
      <c r="I47" s="1"/>
      <c r="J47" s="1"/>
      <c r="K47" s="1"/>
      <c r="L47" s="1"/>
      <c r="M47" s="1"/>
      <c r="N47" s="1"/>
      <c r="O47" s="1"/>
      <c r="P47" s="1"/>
      <c r="Q47" s="1"/>
      <c r="R47" s="1"/>
      <c r="S47" s="1"/>
      <c r="T47" s="1"/>
      <c r="U47" s="1"/>
      <c r="V47" s="1"/>
    </row>
    <row r="48" ht="27.0" customHeight="1">
      <c r="A48" s="1"/>
      <c r="B48" s="1"/>
      <c r="C48" s="1"/>
      <c r="D48" s="1"/>
      <c r="E48" s="1"/>
      <c r="F48" s="1"/>
      <c r="G48" s="1"/>
      <c r="H48" s="1"/>
      <c r="I48" s="1"/>
      <c r="J48" s="1"/>
      <c r="K48" s="1"/>
      <c r="L48" s="1"/>
      <c r="M48" s="1"/>
      <c r="N48" s="1"/>
      <c r="O48" s="1"/>
      <c r="P48" s="1"/>
      <c r="Q48" s="1"/>
      <c r="R48" s="1"/>
      <c r="S48" s="1"/>
      <c r="T48" s="1"/>
      <c r="U48" s="1"/>
      <c r="V48" s="1"/>
    </row>
    <row r="49" ht="27.0" customHeight="1">
      <c r="A49" s="1"/>
      <c r="B49" s="1"/>
      <c r="C49" s="1"/>
      <c r="D49" s="1"/>
      <c r="E49" s="1"/>
      <c r="F49" s="1"/>
      <c r="G49" s="1"/>
      <c r="H49" s="1"/>
      <c r="I49" s="1"/>
      <c r="J49" s="1"/>
      <c r="K49" s="1"/>
      <c r="L49" s="1"/>
      <c r="M49" s="1"/>
      <c r="N49" s="1"/>
      <c r="O49" s="1"/>
      <c r="P49" s="1"/>
      <c r="Q49" s="1"/>
      <c r="R49" s="1"/>
      <c r="S49" s="1"/>
      <c r="T49" s="1"/>
      <c r="U49" s="1"/>
      <c r="V49" s="1"/>
    </row>
    <row r="50" ht="27.0" customHeight="1">
      <c r="A50" s="1"/>
      <c r="B50" s="1"/>
      <c r="C50" s="1"/>
      <c r="D50" s="1"/>
      <c r="E50" s="1"/>
      <c r="F50" s="1"/>
      <c r="G50" s="1"/>
      <c r="H50" s="1"/>
      <c r="I50" s="1"/>
      <c r="J50" s="1"/>
      <c r="K50" s="1"/>
      <c r="L50" s="1"/>
      <c r="M50" s="1"/>
      <c r="N50" s="1"/>
      <c r="O50" s="1"/>
      <c r="P50" s="1"/>
      <c r="Q50" s="1"/>
      <c r="R50" s="1"/>
      <c r="S50" s="1"/>
      <c r="T50" s="1"/>
      <c r="U50" s="1"/>
      <c r="V50" s="1"/>
    </row>
    <row r="51" ht="27.0" customHeight="1">
      <c r="A51" s="1"/>
      <c r="B51" s="1"/>
      <c r="C51" s="1"/>
      <c r="D51" s="1"/>
      <c r="E51" s="1"/>
      <c r="F51" s="1"/>
      <c r="G51" s="1"/>
      <c r="H51" s="1"/>
      <c r="I51" s="1"/>
      <c r="J51" s="1"/>
      <c r="K51" s="1"/>
      <c r="L51" s="1"/>
      <c r="M51" s="1"/>
      <c r="N51" s="1"/>
      <c r="O51" s="1"/>
      <c r="P51" s="1"/>
      <c r="Q51" s="1"/>
      <c r="R51" s="1"/>
      <c r="S51" s="1"/>
      <c r="T51" s="1"/>
      <c r="U51" s="1"/>
      <c r="V51" s="1"/>
    </row>
    <row r="52" ht="27.0" customHeight="1">
      <c r="A52" s="1"/>
      <c r="B52" s="1"/>
      <c r="C52" s="1"/>
      <c r="D52" s="1"/>
      <c r="E52" s="1"/>
      <c r="F52" s="1"/>
      <c r="G52" s="1"/>
      <c r="H52" s="1"/>
      <c r="I52" s="1"/>
      <c r="J52" s="1"/>
      <c r="K52" s="1"/>
      <c r="L52" s="1"/>
      <c r="M52" s="1"/>
      <c r="N52" s="1"/>
      <c r="O52" s="1"/>
      <c r="P52" s="1"/>
      <c r="Q52" s="1"/>
      <c r="R52" s="1"/>
      <c r="S52" s="1"/>
      <c r="T52" s="1"/>
      <c r="U52" s="1"/>
      <c r="V52" s="1"/>
    </row>
    <row r="53" ht="27.0" customHeight="1">
      <c r="A53" s="1"/>
      <c r="B53" s="1"/>
      <c r="C53" s="1"/>
      <c r="D53" s="1"/>
      <c r="E53" s="1"/>
      <c r="F53" s="1"/>
      <c r="G53" s="1"/>
      <c r="H53" s="1"/>
      <c r="I53" s="1"/>
      <c r="J53" s="1"/>
      <c r="K53" s="1"/>
      <c r="L53" s="1"/>
      <c r="M53" s="1"/>
      <c r="N53" s="1"/>
      <c r="O53" s="1"/>
      <c r="P53" s="1"/>
      <c r="Q53" s="1"/>
      <c r="R53" s="1"/>
      <c r="S53" s="1"/>
      <c r="T53" s="1"/>
      <c r="U53" s="1"/>
      <c r="V53" s="1"/>
    </row>
    <row r="54" ht="27.0" customHeight="1">
      <c r="A54" s="1"/>
      <c r="B54" s="1"/>
      <c r="C54" s="1"/>
      <c r="D54" s="1"/>
      <c r="E54" s="1"/>
      <c r="F54" s="1"/>
      <c r="G54" s="1"/>
      <c r="H54" s="1"/>
      <c r="I54" s="1"/>
      <c r="J54" s="1"/>
      <c r="K54" s="1"/>
      <c r="L54" s="1"/>
      <c r="M54" s="1"/>
      <c r="N54" s="1"/>
      <c r="O54" s="1"/>
      <c r="P54" s="1"/>
      <c r="Q54" s="1"/>
      <c r="R54" s="1"/>
      <c r="S54" s="1"/>
      <c r="T54" s="1"/>
      <c r="U54" s="1"/>
      <c r="V54" s="1"/>
    </row>
    <row r="55" ht="27.0" customHeight="1">
      <c r="A55" s="1"/>
      <c r="B55" s="1"/>
      <c r="C55" s="1"/>
      <c r="D55" s="1"/>
      <c r="E55" s="1"/>
      <c r="F55" s="1"/>
      <c r="G55" s="1"/>
      <c r="H55" s="1"/>
      <c r="I55" s="1"/>
      <c r="J55" s="1"/>
      <c r="K55" s="1"/>
      <c r="L55" s="1"/>
      <c r="M55" s="1"/>
      <c r="N55" s="1"/>
      <c r="O55" s="1"/>
      <c r="P55" s="1"/>
      <c r="Q55" s="1"/>
      <c r="R55" s="1"/>
      <c r="S55" s="1"/>
      <c r="T55" s="1"/>
      <c r="U55" s="1"/>
      <c r="V55" s="1"/>
    </row>
    <row r="56" ht="27.0" customHeight="1">
      <c r="A56" s="1"/>
      <c r="B56" s="1"/>
      <c r="C56" s="1"/>
      <c r="D56" s="1"/>
      <c r="E56" s="1"/>
      <c r="F56" s="1"/>
      <c r="G56" s="1"/>
      <c r="H56" s="1"/>
      <c r="I56" s="1"/>
      <c r="J56" s="1"/>
      <c r="K56" s="1"/>
      <c r="L56" s="1"/>
      <c r="M56" s="1"/>
      <c r="N56" s="1"/>
      <c r="O56" s="1"/>
      <c r="P56" s="1"/>
      <c r="Q56" s="1"/>
      <c r="R56" s="1"/>
      <c r="S56" s="1"/>
      <c r="T56" s="1"/>
      <c r="U56" s="1"/>
      <c r="V56" s="1"/>
    </row>
    <row r="57" ht="27.0" customHeight="1">
      <c r="A57" s="1"/>
      <c r="B57" s="1"/>
      <c r="C57" s="1"/>
      <c r="D57" s="1"/>
      <c r="E57" s="1"/>
      <c r="F57" s="1"/>
      <c r="G57" s="1"/>
      <c r="H57" s="1"/>
      <c r="I57" s="1"/>
      <c r="J57" s="1"/>
      <c r="K57" s="1"/>
      <c r="L57" s="1"/>
      <c r="M57" s="1"/>
      <c r="N57" s="1"/>
      <c r="O57" s="1"/>
      <c r="P57" s="1"/>
      <c r="Q57" s="1"/>
      <c r="R57" s="1"/>
      <c r="S57" s="1"/>
      <c r="T57" s="1"/>
      <c r="U57" s="1"/>
      <c r="V57" s="1"/>
    </row>
    <row r="58" ht="27.0" customHeight="1">
      <c r="A58" s="1"/>
      <c r="B58" s="1"/>
      <c r="C58" s="1"/>
      <c r="D58" s="1"/>
      <c r="E58" s="1"/>
      <c r="F58" s="1"/>
      <c r="G58" s="1"/>
      <c r="H58" s="1"/>
      <c r="I58" s="1"/>
      <c r="J58" s="1"/>
      <c r="K58" s="1"/>
      <c r="L58" s="1"/>
      <c r="M58" s="1"/>
      <c r="N58" s="1"/>
      <c r="O58" s="1"/>
      <c r="P58" s="1"/>
      <c r="Q58" s="1"/>
      <c r="R58" s="1"/>
      <c r="S58" s="1"/>
      <c r="T58" s="1"/>
      <c r="U58" s="1"/>
      <c r="V58" s="1"/>
    </row>
    <row r="59" ht="27.0" customHeight="1">
      <c r="A59" s="1"/>
      <c r="B59" s="1"/>
      <c r="C59" s="1"/>
      <c r="D59" s="1"/>
      <c r="E59" s="1"/>
      <c r="F59" s="1"/>
      <c r="G59" s="1"/>
      <c r="H59" s="1"/>
      <c r="I59" s="1"/>
      <c r="J59" s="1"/>
      <c r="K59" s="1"/>
      <c r="L59" s="1"/>
      <c r="M59" s="1"/>
      <c r="N59" s="1"/>
      <c r="O59" s="1"/>
      <c r="P59" s="1"/>
      <c r="Q59" s="1"/>
      <c r="R59" s="1"/>
      <c r="S59" s="1"/>
      <c r="T59" s="1"/>
      <c r="U59" s="1"/>
      <c r="V59" s="1"/>
    </row>
    <row r="60" ht="27.0" customHeight="1">
      <c r="A60" s="1"/>
      <c r="B60" s="1"/>
      <c r="C60" s="1"/>
      <c r="D60" s="1"/>
      <c r="E60" s="1"/>
      <c r="F60" s="1"/>
      <c r="G60" s="1"/>
      <c r="H60" s="1"/>
      <c r="I60" s="1"/>
      <c r="J60" s="1"/>
      <c r="K60" s="1"/>
      <c r="L60" s="1"/>
      <c r="M60" s="1"/>
      <c r="N60" s="1"/>
      <c r="O60" s="1"/>
      <c r="P60" s="1"/>
      <c r="Q60" s="1"/>
      <c r="R60" s="1"/>
      <c r="S60" s="1"/>
      <c r="T60" s="1"/>
      <c r="U60" s="1"/>
      <c r="V60" s="1"/>
    </row>
    <row r="61" ht="27.0" customHeight="1">
      <c r="A61" s="1"/>
      <c r="B61" s="1"/>
      <c r="C61" s="1"/>
      <c r="D61" s="1"/>
      <c r="E61" s="1"/>
      <c r="F61" s="1"/>
      <c r="G61" s="1"/>
      <c r="H61" s="1"/>
      <c r="I61" s="1"/>
      <c r="J61" s="1"/>
      <c r="K61" s="1"/>
      <c r="L61" s="1"/>
      <c r="M61" s="1"/>
      <c r="N61" s="1"/>
      <c r="O61" s="1"/>
      <c r="P61" s="1"/>
      <c r="Q61" s="1"/>
      <c r="R61" s="1"/>
      <c r="S61" s="1"/>
      <c r="T61" s="1"/>
      <c r="U61" s="1"/>
      <c r="V61" s="1"/>
    </row>
    <row r="62" ht="27.0" customHeight="1">
      <c r="A62" s="1"/>
      <c r="B62" s="1"/>
      <c r="C62" s="1"/>
      <c r="D62" s="1"/>
      <c r="E62" s="1"/>
      <c r="F62" s="1"/>
      <c r="G62" s="1"/>
      <c r="H62" s="1"/>
      <c r="I62" s="1"/>
      <c r="J62" s="1"/>
      <c r="K62" s="1"/>
      <c r="L62" s="1"/>
      <c r="M62" s="1"/>
      <c r="N62" s="1"/>
      <c r="O62" s="1"/>
      <c r="P62" s="1"/>
      <c r="Q62" s="1"/>
      <c r="R62" s="1"/>
      <c r="S62" s="1"/>
      <c r="T62" s="1"/>
      <c r="U62" s="1"/>
      <c r="V62" s="1"/>
    </row>
    <row r="63" ht="27.0" customHeight="1">
      <c r="A63" s="1"/>
      <c r="B63" s="1"/>
      <c r="C63" s="1"/>
      <c r="D63" s="1"/>
      <c r="E63" s="1"/>
      <c r="F63" s="1"/>
      <c r="G63" s="1"/>
      <c r="H63" s="1"/>
      <c r="I63" s="1"/>
      <c r="J63" s="1"/>
      <c r="K63" s="1"/>
      <c r="L63" s="1"/>
      <c r="M63" s="1"/>
      <c r="N63" s="1"/>
      <c r="O63" s="1"/>
      <c r="P63" s="1"/>
      <c r="Q63" s="1"/>
      <c r="R63" s="1"/>
      <c r="S63" s="1"/>
      <c r="T63" s="1"/>
      <c r="U63" s="1"/>
      <c r="V63" s="1"/>
    </row>
    <row r="64" ht="27.0" customHeight="1">
      <c r="A64" s="1"/>
      <c r="B64" s="1"/>
      <c r="C64" s="1"/>
      <c r="D64" s="1"/>
      <c r="E64" s="1"/>
      <c r="F64" s="1"/>
      <c r="G64" s="1"/>
      <c r="H64" s="1"/>
      <c r="I64" s="1"/>
      <c r="J64" s="1"/>
      <c r="K64" s="1"/>
      <c r="L64" s="1"/>
      <c r="M64" s="1"/>
      <c r="N64" s="1"/>
      <c r="O64" s="1"/>
      <c r="P64" s="1"/>
      <c r="Q64" s="1"/>
      <c r="R64" s="1"/>
      <c r="S64" s="1"/>
      <c r="T64" s="1"/>
      <c r="U64" s="1"/>
      <c r="V64" s="1"/>
    </row>
    <row r="65" ht="27.0" customHeight="1">
      <c r="A65" s="1"/>
      <c r="B65" s="1"/>
      <c r="C65" s="1"/>
      <c r="D65" s="1"/>
      <c r="E65" s="1"/>
      <c r="F65" s="1"/>
      <c r="G65" s="1"/>
      <c r="H65" s="1"/>
      <c r="I65" s="1"/>
      <c r="J65" s="1"/>
      <c r="K65" s="1"/>
      <c r="L65" s="1"/>
      <c r="M65" s="1"/>
      <c r="N65" s="1"/>
      <c r="O65" s="1"/>
      <c r="P65" s="1"/>
      <c r="Q65" s="1"/>
      <c r="R65" s="1"/>
      <c r="S65" s="1"/>
      <c r="T65" s="1"/>
      <c r="U65" s="1"/>
      <c r="V65" s="1"/>
    </row>
    <row r="66" ht="27.0" customHeight="1">
      <c r="A66" s="1"/>
      <c r="B66" s="1"/>
      <c r="C66" s="1"/>
      <c r="D66" s="1"/>
      <c r="E66" s="1"/>
      <c r="F66" s="1"/>
      <c r="G66" s="1"/>
      <c r="H66" s="1"/>
      <c r="I66" s="1"/>
      <c r="J66" s="1"/>
      <c r="K66" s="1"/>
      <c r="L66" s="1"/>
      <c r="M66" s="1"/>
      <c r="N66" s="1"/>
      <c r="O66" s="1"/>
      <c r="P66" s="1"/>
      <c r="Q66" s="1"/>
      <c r="R66" s="1"/>
      <c r="S66" s="1"/>
      <c r="T66" s="1"/>
      <c r="U66" s="1"/>
      <c r="V66" s="1"/>
    </row>
    <row r="67" ht="27.0" customHeight="1">
      <c r="A67" s="1"/>
      <c r="B67" s="1"/>
      <c r="C67" s="1"/>
      <c r="D67" s="1"/>
      <c r="E67" s="1"/>
      <c r="F67" s="1"/>
      <c r="G67" s="1"/>
      <c r="H67" s="1"/>
      <c r="I67" s="1"/>
      <c r="J67" s="1"/>
      <c r="K67" s="1"/>
      <c r="L67" s="1"/>
      <c r="M67" s="1"/>
      <c r="N67" s="1"/>
      <c r="O67" s="1"/>
      <c r="P67" s="1"/>
      <c r="Q67" s="1"/>
      <c r="R67" s="1"/>
      <c r="S67" s="1"/>
      <c r="T67" s="1"/>
      <c r="U67" s="1"/>
      <c r="V67" s="1"/>
    </row>
    <row r="68" ht="27.0" customHeight="1">
      <c r="A68" s="1"/>
      <c r="B68" s="1"/>
      <c r="C68" s="1"/>
      <c r="D68" s="1"/>
      <c r="E68" s="1"/>
      <c r="F68" s="1"/>
      <c r="G68" s="1"/>
      <c r="H68" s="1"/>
      <c r="I68" s="1"/>
      <c r="J68" s="1"/>
      <c r="K68" s="1"/>
      <c r="L68" s="1"/>
      <c r="M68" s="1"/>
      <c r="N68" s="1"/>
      <c r="O68" s="1"/>
      <c r="P68" s="1"/>
      <c r="Q68" s="1"/>
      <c r="R68" s="1"/>
      <c r="S68" s="1"/>
      <c r="T68" s="1"/>
      <c r="U68" s="1"/>
      <c r="V68" s="1"/>
    </row>
    <row r="69" ht="27.0" customHeight="1">
      <c r="A69" s="1"/>
      <c r="B69" s="1"/>
      <c r="C69" s="1"/>
      <c r="D69" s="1"/>
      <c r="E69" s="1"/>
      <c r="F69" s="1"/>
      <c r="G69" s="1"/>
      <c r="H69" s="1"/>
      <c r="I69" s="1"/>
      <c r="J69" s="1"/>
      <c r="K69" s="1"/>
      <c r="L69" s="1"/>
      <c r="M69" s="1"/>
      <c r="N69" s="1"/>
      <c r="O69" s="1"/>
      <c r="P69" s="1"/>
      <c r="Q69" s="1"/>
      <c r="R69" s="1"/>
      <c r="S69" s="1"/>
      <c r="T69" s="1"/>
      <c r="U69" s="1"/>
      <c r="V69" s="1"/>
    </row>
    <row r="70" ht="27.0" customHeight="1">
      <c r="A70" s="1"/>
      <c r="B70" s="1"/>
      <c r="C70" s="1"/>
      <c r="D70" s="1"/>
      <c r="E70" s="1"/>
      <c r="F70" s="1"/>
      <c r="G70" s="1"/>
      <c r="H70" s="1"/>
      <c r="I70" s="1"/>
      <c r="J70" s="1"/>
      <c r="K70" s="1"/>
      <c r="L70" s="1"/>
      <c r="M70" s="1"/>
      <c r="N70" s="1"/>
      <c r="O70" s="1"/>
      <c r="P70" s="1"/>
      <c r="Q70" s="1"/>
      <c r="R70" s="1"/>
      <c r="S70" s="1"/>
      <c r="T70" s="1"/>
      <c r="U70" s="1"/>
      <c r="V70" s="1"/>
    </row>
    <row r="71" ht="27.0" customHeight="1">
      <c r="A71" s="1"/>
      <c r="B71" s="1"/>
      <c r="C71" s="1"/>
      <c r="D71" s="1"/>
      <c r="E71" s="1"/>
      <c r="F71" s="1"/>
      <c r="G71" s="1"/>
      <c r="H71" s="1"/>
      <c r="I71" s="1"/>
      <c r="J71" s="1"/>
      <c r="K71" s="1"/>
      <c r="L71" s="1"/>
      <c r="M71" s="1"/>
      <c r="N71" s="1"/>
      <c r="O71" s="1"/>
      <c r="P71" s="1"/>
      <c r="Q71" s="1"/>
      <c r="R71" s="1"/>
      <c r="S71" s="1"/>
      <c r="T71" s="1"/>
      <c r="U71" s="1"/>
      <c r="V71" s="1"/>
    </row>
    <row r="72" ht="27.0" customHeight="1">
      <c r="A72" s="1"/>
      <c r="B72" s="1"/>
      <c r="C72" s="1"/>
      <c r="D72" s="1"/>
      <c r="E72" s="1"/>
      <c r="F72" s="1"/>
      <c r="G72" s="1"/>
      <c r="H72" s="1"/>
      <c r="I72" s="1"/>
      <c r="J72" s="1"/>
      <c r="K72" s="1"/>
      <c r="L72" s="1"/>
      <c r="M72" s="1"/>
      <c r="N72" s="1"/>
      <c r="O72" s="1"/>
      <c r="P72" s="1"/>
      <c r="Q72" s="1"/>
      <c r="R72" s="1"/>
      <c r="S72" s="1"/>
      <c r="T72" s="1"/>
      <c r="U72" s="1"/>
      <c r="V72" s="1"/>
    </row>
    <row r="73" ht="27.0" customHeight="1">
      <c r="A73" s="1"/>
      <c r="B73" s="1"/>
      <c r="C73" s="1"/>
      <c r="D73" s="1"/>
      <c r="E73" s="1"/>
      <c r="F73" s="1"/>
      <c r="G73" s="1"/>
      <c r="H73" s="1"/>
      <c r="I73" s="1"/>
      <c r="J73" s="1"/>
      <c r="K73" s="1"/>
      <c r="L73" s="1"/>
      <c r="M73" s="1"/>
      <c r="N73" s="1"/>
      <c r="O73" s="1"/>
      <c r="P73" s="1"/>
      <c r="Q73" s="1"/>
      <c r="R73" s="1"/>
      <c r="S73" s="1"/>
      <c r="T73" s="1"/>
      <c r="U73" s="1"/>
      <c r="V73" s="1"/>
    </row>
    <row r="74" ht="27.0" customHeight="1">
      <c r="A74" s="1"/>
      <c r="B74" s="1"/>
      <c r="C74" s="1"/>
      <c r="D74" s="1"/>
      <c r="E74" s="1"/>
      <c r="F74" s="1"/>
      <c r="G74" s="1"/>
      <c r="H74" s="1"/>
      <c r="I74" s="1"/>
      <c r="J74" s="1"/>
      <c r="K74" s="1"/>
      <c r="L74" s="1"/>
      <c r="M74" s="1"/>
      <c r="N74" s="1"/>
      <c r="O74" s="1"/>
      <c r="P74" s="1"/>
      <c r="Q74" s="1"/>
      <c r="R74" s="1"/>
      <c r="S74" s="1"/>
      <c r="T74" s="1"/>
      <c r="U74" s="1"/>
      <c r="V74" s="1"/>
    </row>
    <row r="75" ht="27.0" customHeight="1">
      <c r="A75" s="1"/>
      <c r="B75" s="1"/>
      <c r="C75" s="1"/>
      <c r="D75" s="1"/>
      <c r="E75" s="1"/>
      <c r="F75" s="1"/>
      <c r="G75" s="1"/>
      <c r="H75" s="1"/>
      <c r="I75" s="1"/>
      <c r="J75" s="1"/>
      <c r="K75" s="1"/>
      <c r="L75" s="1"/>
      <c r="M75" s="1"/>
      <c r="N75" s="1"/>
      <c r="O75" s="1"/>
      <c r="P75" s="1"/>
      <c r="Q75" s="1"/>
      <c r="R75" s="1"/>
      <c r="S75" s="1"/>
      <c r="T75" s="1"/>
      <c r="U75" s="1"/>
      <c r="V75" s="1"/>
    </row>
    <row r="76" ht="27.0" customHeight="1">
      <c r="A76" s="1"/>
      <c r="B76" s="1"/>
      <c r="C76" s="1"/>
      <c r="D76" s="1"/>
      <c r="E76" s="1"/>
      <c r="F76" s="1"/>
      <c r="G76" s="1"/>
      <c r="H76" s="1"/>
      <c r="I76" s="1"/>
      <c r="J76" s="1"/>
      <c r="K76" s="1"/>
      <c r="L76" s="1"/>
      <c r="M76" s="1"/>
      <c r="N76" s="1"/>
      <c r="O76" s="1"/>
      <c r="P76" s="1"/>
      <c r="Q76" s="1"/>
      <c r="R76" s="1"/>
      <c r="S76" s="1"/>
      <c r="T76" s="1"/>
      <c r="U76" s="1"/>
      <c r="V76" s="1"/>
    </row>
    <row r="77" ht="27.0" customHeight="1">
      <c r="A77" s="1"/>
      <c r="B77" s="1"/>
      <c r="C77" s="1"/>
      <c r="D77" s="1"/>
      <c r="E77" s="1"/>
      <c r="F77" s="1"/>
      <c r="G77" s="1"/>
      <c r="H77" s="1"/>
      <c r="I77" s="1"/>
      <c r="J77" s="1"/>
      <c r="K77" s="1"/>
      <c r="L77" s="1"/>
      <c r="M77" s="1"/>
      <c r="N77" s="1"/>
      <c r="O77" s="1"/>
      <c r="P77" s="1"/>
      <c r="Q77" s="1"/>
      <c r="R77" s="1"/>
      <c r="S77" s="1"/>
      <c r="T77" s="1"/>
      <c r="U77" s="1"/>
      <c r="V77" s="1"/>
    </row>
    <row r="78" ht="27.0" customHeight="1">
      <c r="A78" s="1"/>
      <c r="B78" s="1"/>
      <c r="C78" s="1"/>
      <c r="D78" s="1"/>
      <c r="E78" s="1"/>
      <c r="F78" s="1"/>
      <c r="G78" s="1"/>
      <c r="H78" s="1"/>
      <c r="I78" s="1"/>
      <c r="J78" s="1"/>
      <c r="K78" s="1"/>
      <c r="L78" s="1"/>
      <c r="M78" s="1"/>
      <c r="N78" s="1"/>
      <c r="O78" s="1"/>
      <c r="P78" s="1"/>
      <c r="Q78" s="1"/>
      <c r="R78" s="1"/>
      <c r="S78" s="1"/>
      <c r="T78" s="1"/>
      <c r="U78" s="1"/>
      <c r="V78" s="1"/>
    </row>
    <row r="79" ht="27.0" customHeight="1">
      <c r="A79" s="1"/>
      <c r="B79" s="1"/>
      <c r="C79" s="1"/>
      <c r="D79" s="1"/>
      <c r="E79" s="1"/>
      <c r="F79" s="1"/>
      <c r="G79" s="1"/>
      <c r="H79" s="1"/>
      <c r="I79" s="1"/>
      <c r="J79" s="1"/>
      <c r="K79" s="1"/>
      <c r="L79" s="1"/>
      <c r="M79" s="1"/>
      <c r="N79" s="1"/>
      <c r="O79" s="1"/>
      <c r="P79" s="1"/>
      <c r="Q79" s="1"/>
      <c r="R79" s="1"/>
      <c r="S79" s="1"/>
      <c r="T79" s="1"/>
      <c r="U79" s="1"/>
      <c r="V79" s="1"/>
    </row>
    <row r="80" ht="27.0" customHeight="1">
      <c r="A80" s="1"/>
      <c r="B80" s="1"/>
      <c r="C80" s="1"/>
      <c r="D80" s="1"/>
      <c r="E80" s="1"/>
      <c r="F80" s="1"/>
      <c r="G80" s="1"/>
      <c r="H80" s="1"/>
      <c r="I80" s="1"/>
      <c r="J80" s="1"/>
      <c r="K80" s="1"/>
      <c r="L80" s="1"/>
      <c r="M80" s="1"/>
      <c r="N80" s="1"/>
      <c r="O80" s="1"/>
      <c r="P80" s="1"/>
      <c r="Q80" s="1"/>
      <c r="R80" s="1"/>
      <c r="S80" s="1"/>
      <c r="T80" s="1"/>
      <c r="U80" s="1"/>
      <c r="V80" s="1"/>
    </row>
    <row r="81" ht="27.0" customHeight="1">
      <c r="A81" s="1"/>
      <c r="B81" s="1"/>
      <c r="C81" s="1"/>
      <c r="D81" s="1"/>
      <c r="E81" s="1"/>
      <c r="F81" s="1"/>
      <c r="G81" s="1"/>
      <c r="H81" s="1"/>
      <c r="I81" s="1"/>
      <c r="J81" s="1"/>
      <c r="K81" s="1"/>
      <c r="L81" s="1"/>
      <c r="M81" s="1"/>
      <c r="N81" s="1"/>
      <c r="O81" s="1"/>
      <c r="P81" s="1"/>
      <c r="Q81" s="1"/>
      <c r="R81" s="1"/>
      <c r="S81" s="1"/>
      <c r="T81" s="1"/>
      <c r="U81" s="1"/>
      <c r="V81" s="1"/>
    </row>
    <row r="82" ht="27.0" customHeight="1">
      <c r="A82" s="1"/>
      <c r="B82" s="1"/>
      <c r="C82" s="1"/>
      <c r="D82" s="1"/>
      <c r="E82" s="1"/>
      <c r="F82" s="1"/>
      <c r="G82" s="1"/>
      <c r="H82" s="1"/>
      <c r="I82" s="1"/>
      <c r="J82" s="1"/>
      <c r="K82" s="1"/>
      <c r="L82" s="1"/>
      <c r="M82" s="1"/>
      <c r="N82" s="1"/>
      <c r="O82" s="1"/>
      <c r="P82" s="1"/>
      <c r="Q82" s="1"/>
      <c r="R82" s="1"/>
      <c r="S82" s="1"/>
      <c r="T82" s="1"/>
      <c r="U82" s="1"/>
      <c r="V82" s="1"/>
    </row>
    <row r="83" ht="27.0" customHeight="1">
      <c r="A83" s="1"/>
      <c r="B83" s="1"/>
      <c r="C83" s="1"/>
      <c r="D83" s="1"/>
      <c r="E83" s="1"/>
      <c r="F83" s="1"/>
      <c r="G83" s="1"/>
      <c r="H83" s="1"/>
      <c r="I83" s="1"/>
      <c r="J83" s="1"/>
      <c r="K83" s="1"/>
      <c r="L83" s="1"/>
      <c r="M83" s="1"/>
      <c r="N83" s="1"/>
      <c r="O83" s="1"/>
      <c r="P83" s="1"/>
      <c r="Q83" s="1"/>
      <c r="R83" s="1"/>
      <c r="S83" s="1"/>
      <c r="T83" s="1"/>
      <c r="U83" s="1"/>
      <c r="V83" s="1"/>
    </row>
    <row r="84" ht="27.0" customHeight="1">
      <c r="A84" s="1"/>
      <c r="B84" s="1"/>
      <c r="C84" s="1"/>
      <c r="D84" s="1"/>
      <c r="E84" s="1"/>
      <c r="F84" s="1"/>
      <c r="G84" s="1"/>
      <c r="H84" s="1"/>
      <c r="I84" s="1"/>
      <c r="J84" s="1"/>
      <c r="K84" s="1"/>
      <c r="L84" s="1"/>
      <c r="M84" s="1"/>
      <c r="N84" s="1"/>
      <c r="O84" s="1"/>
      <c r="P84" s="1"/>
      <c r="Q84" s="1"/>
      <c r="R84" s="1"/>
      <c r="S84" s="1"/>
      <c r="T84" s="1"/>
      <c r="U84" s="1"/>
      <c r="V84" s="1"/>
    </row>
    <row r="85" ht="27.0" customHeight="1">
      <c r="A85" s="1"/>
      <c r="B85" s="1"/>
      <c r="C85" s="1"/>
      <c r="D85" s="1"/>
      <c r="E85" s="1"/>
      <c r="F85" s="1"/>
      <c r="G85" s="1"/>
      <c r="H85" s="1"/>
      <c r="I85" s="1"/>
      <c r="J85" s="1"/>
      <c r="K85" s="1"/>
      <c r="L85" s="1"/>
      <c r="M85" s="1"/>
      <c r="N85" s="1"/>
      <c r="O85" s="1"/>
      <c r="P85" s="1"/>
      <c r="Q85" s="1"/>
      <c r="R85" s="1"/>
      <c r="S85" s="1"/>
      <c r="T85" s="1"/>
      <c r="U85" s="1"/>
      <c r="V85" s="1"/>
    </row>
    <row r="86" ht="27.0" customHeight="1">
      <c r="A86" s="1"/>
      <c r="B86" s="1"/>
      <c r="C86" s="1"/>
      <c r="D86" s="1"/>
      <c r="E86" s="1"/>
      <c r="F86" s="1"/>
      <c r="G86" s="1"/>
      <c r="H86" s="1"/>
      <c r="I86" s="1"/>
      <c r="J86" s="1"/>
      <c r="K86" s="1"/>
      <c r="L86" s="1"/>
      <c r="M86" s="1"/>
      <c r="N86" s="1"/>
      <c r="O86" s="1"/>
      <c r="P86" s="1"/>
      <c r="Q86" s="1"/>
      <c r="R86" s="1"/>
      <c r="S86" s="1"/>
      <c r="T86" s="1"/>
      <c r="U86" s="1"/>
      <c r="V86" s="1"/>
    </row>
    <row r="87" ht="27.0" customHeight="1">
      <c r="A87" s="1"/>
      <c r="B87" s="1"/>
      <c r="C87" s="1"/>
      <c r="D87" s="1"/>
      <c r="E87" s="1"/>
      <c r="F87" s="1"/>
      <c r="G87" s="1"/>
      <c r="H87" s="1"/>
      <c r="I87" s="1"/>
      <c r="J87" s="1"/>
      <c r="K87" s="1"/>
      <c r="L87" s="1"/>
      <c r="M87" s="1"/>
      <c r="N87" s="1"/>
      <c r="O87" s="1"/>
      <c r="P87" s="1"/>
      <c r="Q87" s="1"/>
      <c r="R87" s="1"/>
      <c r="S87" s="1"/>
      <c r="T87" s="1"/>
      <c r="U87" s="1"/>
      <c r="V87" s="1"/>
    </row>
    <row r="88" ht="27.0" customHeight="1">
      <c r="A88" s="1"/>
      <c r="B88" s="1"/>
      <c r="C88" s="1"/>
      <c r="D88" s="1"/>
      <c r="E88" s="1"/>
      <c r="F88" s="1"/>
      <c r="G88" s="1"/>
      <c r="H88" s="1"/>
      <c r="I88" s="1"/>
      <c r="J88" s="1"/>
      <c r="K88" s="1"/>
      <c r="L88" s="1"/>
      <c r="M88" s="1"/>
      <c r="N88" s="1"/>
      <c r="O88" s="1"/>
      <c r="P88" s="1"/>
      <c r="Q88" s="1"/>
      <c r="R88" s="1"/>
      <c r="S88" s="1"/>
      <c r="T88" s="1"/>
      <c r="U88" s="1"/>
      <c r="V88" s="1"/>
    </row>
    <row r="89" ht="27.0" customHeight="1">
      <c r="A89" s="1"/>
      <c r="B89" s="1"/>
      <c r="C89" s="1"/>
      <c r="D89" s="1"/>
      <c r="E89" s="1"/>
      <c r="F89" s="1"/>
      <c r="G89" s="1"/>
      <c r="H89" s="1"/>
      <c r="I89" s="1"/>
      <c r="J89" s="1"/>
      <c r="K89" s="1"/>
      <c r="L89" s="1"/>
      <c r="M89" s="1"/>
      <c r="N89" s="1"/>
      <c r="O89" s="1"/>
      <c r="P89" s="1"/>
      <c r="Q89" s="1"/>
      <c r="R89" s="1"/>
      <c r="S89" s="1"/>
      <c r="T89" s="1"/>
      <c r="U89" s="1"/>
      <c r="V89" s="1"/>
    </row>
    <row r="90" ht="27.0" customHeight="1">
      <c r="A90" s="1"/>
      <c r="B90" s="1"/>
      <c r="C90" s="1"/>
      <c r="D90" s="1"/>
      <c r="E90" s="1"/>
      <c r="F90" s="1"/>
      <c r="G90" s="1"/>
      <c r="H90" s="1"/>
      <c r="I90" s="1"/>
      <c r="J90" s="1"/>
      <c r="K90" s="1"/>
      <c r="L90" s="1"/>
      <c r="M90" s="1"/>
      <c r="N90" s="1"/>
      <c r="O90" s="1"/>
      <c r="P90" s="1"/>
      <c r="Q90" s="1"/>
      <c r="R90" s="1"/>
      <c r="S90" s="1"/>
      <c r="T90" s="1"/>
      <c r="U90" s="1"/>
      <c r="V90" s="1"/>
    </row>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D26:J27"/>
    <mergeCell ref="C31:J33"/>
    <mergeCell ref="D5:J6"/>
    <mergeCell ref="D8:J9"/>
    <mergeCell ref="D11:J12"/>
    <mergeCell ref="D14:J15"/>
    <mergeCell ref="D17:J18"/>
    <mergeCell ref="D20:J21"/>
    <mergeCell ref="D23:J24"/>
  </mergeCells>
  <conditionalFormatting sqref="E37:E42">
    <cfRule type="containsText" dxfId="0" priority="1" operator="containsText" text="Revisar">
      <formula>NOT(ISERROR(SEARCH(("Revisar"),(E37))))</formula>
    </cfRule>
  </conditionalFormatting>
  <printOptions/>
  <pageMargins bottom="0.75" footer="0.0" header="0.0" left="0.7" right="0.7" top="0.75"/>
  <pageSetup orientation="landscape"/>
  <drawing r:id="rId1"/>
</worksheet>
</file>