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ada" sheetId="1" r:id="rId5"/>
    <sheet state="visible" name="Resumen" sheetId="2" r:id="rId6"/>
    <sheet state="visible" name="Productos" sheetId="3" r:id="rId7"/>
    <sheet state="visible" name="Costos directos" sheetId="4" r:id="rId8"/>
    <sheet state="visible" name="Fijos" sheetId="5" r:id="rId9"/>
    <sheet state="visible" name="Calculo" sheetId="6" r:id="rId10"/>
    <sheet state="visible" name="Metodologia" sheetId="7" r:id="rId11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13">
      <text>
        <t xml:space="preserve">Precio de lista neto TEÓRICO antes del redondeo. El precio final con impuesto en la siguiente columna se redondea hacia arriba; su neto puede ser algo mayor.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9">
      <text>
        <t xml:space="preserve">Descuento habitual aplicado al precio de lista sin impuesto. El precio de lista se eleva para conservar el margen después de este descuento.</t>
      </text>
    </comment>
    <comment authorId="0" ref="J9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9">
      <text>
        <t xml:space="preserve">Múltiplo positivo al que se redondea HACIA ARRIBA el precio final con impuesto. Por ejemplo 100 redondea a la centena superior.</t>
      </text>
    </comment>
    <comment authorId="0" ref="L9">
      <text>
        <t xml:space="preserve">Precio de lista alternativo NETO sin impuesto para comparar. El modelo le aplica el mismo descuento y comisión. Cero significa que no se ingresó una referencia.</t>
      </text>
    </comment>
    <comment authorId="0" ref="C10">
      <text>
        <t xml:space="preserve">Código único del producto o servicio. Debe coincidir con Costos directos. Máximo 10 SKU.</t>
      </text>
    </comment>
    <comment authorId="0" ref="D10">
      <text>
        <t xml:space="preserve">Descripción del producto o servicio.</t>
      </text>
    </comment>
    <comment authorId="0" ref="E10">
      <text>
        <t xml:space="preserve">Volumen mensual previsto, en unidades vendibles. Debe ser positivo para repartir costos fijos.</t>
      </text>
    </comment>
    <comment authorId="0" ref="F10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10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10">
      <text>
        <t xml:space="preserve">Comisión o cargo proporcional aplicado al ingreso neto realizado, sin impuesto. No repetir este costo en Costos directos.</t>
      </text>
    </comment>
    <comment authorId="0" ref="I10">
      <text>
        <t xml:space="preserve">Descuento habitual aplicado al precio de lista sin impuesto. El precio de lista se eleva para conservar el margen después de este descuento.</t>
      </text>
    </comment>
    <comment authorId="0" ref="J10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10">
      <text>
        <t xml:space="preserve">Múltiplo positivo al que se redondea HACIA ARRIBA el precio final con impuesto. Por ejemplo 100 redondea a la centena superior.</t>
      </text>
    </comment>
    <comment authorId="0" ref="L10">
      <text>
        <t xml:space="preserve">Precio de lista alternativo NETO sin impuesto para comparar. El modelo le aplica el mismo descuento y comisión. Cero significa que no se ingresó una referencia.</t>
      </text>
    </comment>
    <comment authorId="0" ref="C11">
      <text>
        <t xml:space="preserve">Código único del producto o servicio. Debe coincidir con Costos directos. Máximo 10 SKU.</t>
      </text>
    </comment>
    <comment authorId="0" ref="D11">
      <text>
        <t xml:space="preserve">Descripción del producto o servicio.</t>
      </text>
    </comment>
    <comment authorId="0" ref="E11">
      <text>
        <t xml:space="preserve">Volumen mensual previsto, en unidades vendibles. Debe ser positivo para repartir costos fijos.</t>
      </text>
    </comment>
    <comment authorId="0" ref="F11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11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11">
      <text>
        <t xml:space="preserve">Comisión o cargo proporcional aplicado al ingreso neto realizado, sin impuesto. No repetir este costo en Costos directos.</t>
      </text>
    </comment>
    <comment authorId="0" ref="I11">
      <text>
        <t xml:space="preserve">Descuento habitual aplicado al precio de lista sin impuesto. El precio de lista se eleva para conservar el margen después de este descuento.</t>
      </text>
    </comment>
    <comment authorId="0" ref="J11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11">
      <text>
        <t xml:space="preserve">Múltiplo positivo al que se redondea HACIA ARRIBA el precio final con impuesto. Por ejemplo 100 redondea a la centena superior.</t>
      </text>
    </comment>
    <comment authorId="0" ref="L11">
      <text>
        <t xml:space="preserve">Precio de lista alternativo NETO sin impuesto para comparar. El modelo le aplica el mismo descuento y comisión. Cero significa que no se ingresó una referencia.</t>
      </text>
    </comment>
    <comment authorId="0" ref="C12">
      <text>
        <t xml:space="preserve">Código único del producto o servicio. Debe coincidir con Costos directos. Máximo 10 SKU.</t>
      </text>
    </comment>
    <comment authorId="0" ref="D12">
      <text>
        <t xml:space="preserve">Descripción del producto o servicio.</t>
      </text>
    </comment>
    <comment authorId="0" ref="E12">
      <text>
        <t xml:space="preserve">Volumen mensual previsto, en unidades vendibles. Debe ser positivo para repartir costos fijos.</t>
      </text>
    </comment>
    <comment authorId="0" ref="F12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12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12">
      <text>
        <t xml:space="preserve">Comisión o cargo proporcional aplicado al ingreso neto realizado, sin impuesto. No repetir este costo en Costos directos.</t>
      </text>
    </comment>
    <comment authorId="0" ref="I12">
      <text>
        <t xml:space="preserve">Descuento habitual aplicado al precio de lista sin impuesto. El precio de lista se eleva para conservar el margen después de este descuento.</t>
      </text>
    </comment>
    <comment authorId="0" ref="J12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12">
      <text>
        <t xml:space="preserve">Múltiplo positivo al que se redondea HACIA ARRIBA el precio final con impuesto. Por ejemplo 100 redondea a la centena superior.</t>
      </text>
    </comment>
    <comment authorId="0" ref="L12">
      <text>
        <t xml:space="preserve">Precio de lista alternativo NETO sin impuesto para comparar. El modelo le aplica el mismo descuento y comisión. Cero significa que no se ingresó una referencia.</t>
      </text>
    </comment>
    <comment authorId="0" ref="C13">
      <text>
        <t xml:space="preserve">Código único del producto o servicio. Debe coincidir con Costos directos. Máximo 10 SKU.</t>
      </text>
    </comment>
    <comment authorId="0" ref="D13">
      <text>
        <t xml:space="preserve">Descripción del producto o servicio.</t>
      </text>
    </comment>
    <comment authorId="0" ref="E13">
      <text>
        <t xml:space="preserve">Volumen mensual previsto, en unidades vendibles. Debe ser positivo para repartir costos fijos.</t>
      </text>
    </comment>
    <comment authorId="0" ref="F13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13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13">
      <text>
        <t xml:space="preserve">Comisión o cargo proporcional aplicado al ingreso neto realizado, sin impuesto. No repetir este costo en Costos directos.</t>
      </text>
    </comment>
    <comment authorId="0" ref="I13">
      <text>
        <t xml:space="preserve">Descuento habitual aplicado al precio de lista sin impuesto. El precio de lista se eleva para conservar el margen después de este descuento.</t>
      </text>
    </comment>
    <comment authorId="0" ref="J13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C5">
      <text>
        <t xml:space="preserve">Código único del producto o servicio. Debe coincidir con Costos directos. Máximo 10 SKU.</t>
      </text>
    </comment>
    <comment authorId="0" ref="K13">
      <text>
        <t xml:space="preserve">Múltiplo positivo al que se redondea HACIA ARRIBA el precio final con impuesto. Por ejemplo 100 redondea a la centena superior.</t>
      </text>
    </comment>
    <comment authorId="0" ref="D5">
      <text>
        <t xml:space="preserve">Descripción del producto o servicio.</t>
      </text>
    </comment>
    <comment authorId="0" ref="L13">
      <text>
        <t xml:space="preserve">Precio de lista alternativo NETO sin impuesto para comparar. El modelo le aplica el mismo descuento y comisión. Cero significa que no se ingresó una referencia.</t>
      </text>
    </comment>
    <comment authorId="0" ref="E5">
      <text>
        <t xml:space="preserve">Volumen mensual previsto, en unidades vendibles. Debe ser positivo para repartir costos fijos.</t>
      </text>
    </comment>
    <comment authorId="0" ref="F5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5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5">
      <text>
        <t xml:space="preserve">Comisión o cargo proporcional aplicado al ingreso neto realizado, sin impuesto. No repetir este costo en Costos directos.</t>
      </text>
    </comment>
    <comment authorId="0" ref="I5">
      <text>
        <t xml:space="preserve">Descuento habitual aplicado al precio de lista sin impuesto. El precio de lista se eleva para conservar el margen después de este descuento.</t>
      </text>
    </comment>
    <comment authorId="0" ref="J5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5">
      <text>
        <t xml:space="preserve">Múltiplo positivo al que se redondea HACIA ARRIBA el precio final con impuesto. Por ejemplo 100 redondea a la centena superior.</t>
      </text>
    </comment>
    <comment authorId="0" ref="L5">
      <text>
        <t xml:space="preserve">Precio de lista alternativo NETO sin impuesto para comparar. El modelo le aplica el mismo descuento y comisión. Cero significa que no se ingresó una referencia.</t>
      </text>
    </comment>
    <comment authorId="0" ref="C14">
      <text>
        <t xml:space="preserve">Código único del producto o servicio. Debe coincidir con Costos directos. Máximo 10 SKU.</t>
      </text>
    </comment>
    <comment authorId="0" ref="D14">
      <text>
        <t xml:space="preserve">Descripción del producto o servicio.</t>
      </text>
    </comment>
    <comment authorId="0" ref="E14">
      <text>
        <t xml:space="preserve">Volumen mensual previsto, en unidades vendibles. Debe ser positivo para repartir costos fijos.</t>
      </text>
    </comment>
    <comment authorId="0" ref="F14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14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14">
      <text>
        <t xml:space="preserve">Comisión o cargo proporcional aplicado al ingreso neto realizado, sin impuesto. No repetir este costo en Costos directos.</t>
      </text>
    </comment>
    <comment authorId="0" ref="I14">
      <text>
        <t xml:space="preserve">Descuento habitual aplicado al precio de lista sin impuesto. El precio de lista se eleva para conservar el margen después de este descuento.</t>
      </text>
    </comment>
    <comment authorId="0" ref="J14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C6">
      <text>
        <t xml:space="preserve">Código único del producto o servicio. Debe coincidir con Costos directos. Máximo 10 SKU.</t>
      </text>
    </comment>
    <comment authorId="0" ref="K14">
      <text>
        <t xml:space="preserve">Múltiplo positivo al que se redondea HACIA ARRIBA el precio final con impuesto. Por ejemplo 100 redondea a la centena superior.</t>
      </text>
    </comment>
    <comment authorId="0" ref="D6">
      <text>
        <t xml:space="preserve">Descripción del producto o servicio.</t>
      </text>
    </comment>
    <comment authorId="0" ref="L14">
      <text>
        <t xml:space="preserve">Precio de lista alternativo NETO sin impuesto para comparar. El modelo le aplica el mismo descuento y comisión. Cero significa que no se ingresó una referencia.</t>
      </text>
    </comment>
    <comment authorId="0" ref="E6">
      <text>
        <t xml:space="preserve">Volumen mensual previsto, en unidades vendibles. Debe ser positivo para repartir costos fijos.</t>
      </text>
    </comment>
    <comment authorId="0" ref="F6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6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6">
      <text>
        <t xml:space="preserve">Comisión o cargo proporcional aplicado al ingreso neto realizado, sin impuesto. No repetir este costo en Costos directos.</t>
      </text>
    </comment>
    <comment authorId="0" ref="I6">
      <text>
        <t xml:space="preserve">Descuento habitual aplicado al precio de lista sin impuesto. El precio de lista se eleva para conservar el margen después de este descuento.</t>
      </text>
    </comment>
    <comment authorId="0" ref="J6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6">
      <text>
        <t xml:space="preserve">Múltiplo positivo al que se redondea HACIA ARRIBA el precio final con impuesto. Por ejemplo 100 redondea a la centena superior.</t>
      </text>
    </comment>
    <comment authorId="0" ref="L6">
      <text>
        <t xml:space="preserve">Precio de lista alternativo NETO sin impuesto para comparar. El modelo le aplica el mismo descuento y comisión. Cero significa que no se ingresó una referencia.</t>
      </text>
    </comment>
    <comment authorId="0" ref="C15">
      <text>
        <t xml:space="preserve">Código único del producto o servicio. Debe coincidir con Costos directos. Máximo 10 SKU.</t>
      </text>
    </comment>
    <comment authorId="0" ref="D15">
      <text>
        <t xml:space="preserve">Descripción del producto o servicio.</t>
      </text>
    </comment>
    <comment authorId="0" ref="E15">
      <text>
        <t xml:space="preserve">Volumen mensual previsto, en unidades vendibles. Debe ser positivo para repartir costos fijos.</t>
      </text>
    </comment>
    <comment authorId="0" ref="F15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15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15">
      <text>
        <t xml:space="preserve">Comisión o cargo proporcional aplicado al ingreso neto realizado, sin impuesto. No repetir este costo en Costos directos.</t>
      </text>
    </comment>
    <comment authorId="0" ref="I15">
      <text>
        <t xml:space="preserve">Descuento habitual aplicado al precio de lista sin impuesto. El precio de lista se eleva para conservar el margen después de este descuento.</t>
      </text>
    </comment>
    <comment authorId="0" ref="J15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C7">
      <text>
        <t xml:space="preserve">Código único del producto o servicio. Debe coincidir con Costos directos. Máximo 10 SKU.</t>
      </text>
    </comment>
    <comment authorId="0" ref="K15">
      <text>
        <t xml:space="preserve">Múltiplo positivo al que se redondea HACIA ARRIBA el precio final con impuesto. Por ejemplo 100 redondea a la centena superior.</t>
      </text>
    </comment>
    <comment authorId="0" ref="D7">
      <text>
        <t xml:space="preserve">Descripción del producto o servicio.</t>
      </text>
    </comment>
    <comment authorId="0" ref="L15">
      <text>
        <t xml:space="preserve">Precio de lista alternativo NETO sin impuesto para comparar. El modelo le aplica el mismo descuento y comisión. Cero significa que no se ingresó una referencia.</t>
      </text>
    </comment>
    <comment authorId="0" ref="E7">
      <text>
        <t xml:space="preserve">Volumen mensual previsto, en unidades vendibles. Debe ser positivo para repartir costos fijos.</t>
      </text>
    </comment>
    <comment authorId="0" ref="F7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7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7">
      <text>
        <t xml:space="preserve">Comisión o cargo proporcional aplicado al ingreso neto realizado, sin impuesto. No repetir este costo en Costos directos.</t>
      </text>
    </comment>
    <comment authorId="0" ref="I7">
      <text>
        <t xml:space="preserve">Descuento habitual aplicado al precio de lista sin impuesto. El precio de lista se eleva para conservar el margen después de este descuento.</t>
      </text>
    </comment>
    <comment authorId="0" ref="J7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7">
      <text>
        <t xml:space="preserve">Múltiplo positivo al que se redondea HACIA ARRIBA el precio final con impuesto. Por ejemplo 100 redondea a la centena superior.</t>
      </text>
    </comment>
    <comment authorId="0" ref="L7">
      <text>
        <t xml:space="preserve">Precio de lista alternativo NETO sin impuesto para comparar. El modelo le aplica el mismo descuento y comisión. Cero significa que no se ingresó una referencia.</t>
      </text>
    </comment>
    <comment authorId="0" ref="C8">
      <text>
        <t xml:space="preserve">Código único del producto o servicio. Debe coincidir con Costos directos. Máximo 10 SKU.</t>
      </text>
    </comment>
    <comment authorId="0" ref="D8">
      <text>
        <t xml:space="preserve">Descripción del producto o servicio.</t>
      </text>
    </comment>
    <comment authorId="0" ref="E8">
      <text>
        <t xml:space="preserve">Volumen mensual previsto, en unidades vendibles. Debe ser positivo para repartir costos fijos.</t>
      </text>
    </comment>
    <comment authorId="0" ref="F8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8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8">
      <text>
        <t xml:space="preserve">Comisión o cargo proporcional aplicado al ingreso neto realizado, sin impuesto. No repetir este costo en Costos directos.</t>
      </text>
    </comment>
    <comment authorId="0" ref="I8">
      <text>
        <t xml:space="preserve">Descuento habitual aplicado al precio de lista sin impuesto. El precio de lista se eleva para conservar el margen después de este descuento.</t>
      </text>
    </comment>
    <comment authorId="0" ref="J8">
      <text>
        <t xml:space="preserve">Impuesto trasladado al cliente, separado de ingresos y margen. El 19% es solo un supuesto del ejemplo; reemplázalo según el caso. No calcula declaraciones ni créditos tributarios.</t>
      </text>
    </comment>
    <comment authorId="0" ref="K8">
      <text>
        <t xml:space="preserve">Múltiplo positivo al que se redondea HACIA ARRIBA el precio final con impuesto. Por ejemplo 100 redondea a la centena superior.</t>
      </text>
    </comment>
    <comment authorId="0" ref="L8">
      <text>
        <t xml:space="preserve">Precio de lista alternativo NETO sin impuesto para comparar. El modelo le aplica el mismo descuento y comisión. Cero significa que no se ingresó una referencia.</t>
      </text>
    </comment>
    <comment authorId="0" ref="C9">
      <text>
        <t xml:space="preserve">Código único del producto o servicio. Debe coincidir con Costos directos. Máximo 10 SKU.</t>
      </text>
    </comment>
    <comment authorId="0" ref="D9">
      <text>
        <t xml:space="preserve">Descripción del producto o servicio.</t>
      </text>
    </comment>
    <comment authorId="0" ref="E9">
      <text>
        <t xml:space="preserve">Volumen mensual previsto, en unidades vendibles. Debe ser positivo para repartir costos fijos.</t>
      </text>
    </comment>
    <comment authorId="0" ref="F9">
      <text>
        <t xml:space="preserve">Porcentaje de costos fijos mensuales asignado a este SKU. La suma de productos activos debe ser 100%. El reparto debe tener una base defendible: tiempo, capacidad o actividad.</t>
      </text>
    </comment>
    <comment authorId="0" ref="G9">
      <text>
        <t xml:space="preserve">Utilidad deseada como porcentaje del ingreso NETO realizado después del descuento y antes de impuesto. Incluye costos directos, fijos asignados y comisión. No es recargo sobre costo.</t>
      </text>
    </comment>
    <comment authorId="0" ref="H9">
      <text>
        <t xml:space="preserve">Comisión o cargo proporcional aplicado al ingreso neto realizado, sin impuesto. No repetir este costo en Costos directos.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34">
      <text>
        <t xml:space="preserve">SKU al que pertenece el insumo. No mezclar conceptos entre productos.</t>
      </text>
    </comment>
    <comment authorId="0" ref="D34">
      <text>
        <t xml:space="preserve">Nombre del material, trabajo o costo variable directo. No incluir los costos fijos ni comisiones porcentuales ya cargadas en Productos.</t>
      </text>
    </comment>
    <comment authorId="0" ref="E34">
      <text>
        <t xml:space="preserve">Cantidad necesaria para UNA unidad vendible. Ejemplo: 0,5 horas por servicio. Incluye mermas esperadas mediante la cantidad de insumo; evita aplicarlas dos veces.</t>
      </text>
    </comment>
    <comment authorId="0" ref="F34">
      <text>
        <t xml:space="preserve">Costo por unidad de insumo en CLP netos de impuestos recuperables, o con impuestos no recuperables incluidos de forma consistente.</t>
      </text>
    </comment>
    <comment authorId="0" ref="G34">
      <text>
        <t xml:space="preserve">Cantidad por unidad × costo de insumo. La suma por SKU constituye su costo directo unitario.</t>
      </text>
    </comment>
    <comment authorId="0" ref="H34">
      <text>
        <t xml:space="preserve">Revisar si falta SKU, el SKU está duplicado/no registrado o hay cantidades y costos inválidos.</t>
      </text>
    </comment>
    <comment authorId="0" ref="C51">
      <text>
        <t xml:space="preserve">SKU al que pertenece el insumo. No mezclar conceptos entre productos.</t>
      </text>
    </comment>
    <comment authorId="0" ref="C18">
      <text>
        <t xml:space="preserve">SKU al que pertenece el insumo. No mezclar conceptos entre productos.</t>
      </text>
    </comment>
    <comment authorId="0" ref="D51">
      <text>
        <t xml:space="preserve">Nombre del material, trabajo o costo variable directo. No incluir los costos fijos ni comisiones porcentuales ya cargadas en Productos.</t>
      </text>
    </comment>
    <comment authorId="0" ref="D18">
      <text>
        <t xml:space="preserve">Nombre del material, trabajo o costo variable directo. No incluir los costos fijos ni comisiones porcentuales ya cargadas en Productos.</t>
      </text>
    </comment>
    <comment authorId="0" ref="E51">
      <text>
        <t xml:space="preserve">Cantidad necesaria para UNA unidad vendible. Ejemplo: 0,5 horas por servicio. Incluye mermas esperadas mediante la cantidad de insumo; evita aplicarlas dos veces.</t>
      </text>
    </comment>
    <comment authorId="0" ref="E18">
      <text>
        <t xml:space="preserve">Cantidad necesaria para UNA unidad vendible. Ejemplo: 0,5 horas por servicio. Incluye mermas esperadas mediante la cantidad de insumo; evita aplicarlas dos veces.</t>
      </text>
    </comment>
    <comment authorId="0" ref="F51">
      <text>
        <t xml:space="preserve">Costo por unidad de insumo en CLP netos de impuestos recuperables, o con impuestos no recuperables incluidos de forma consistente.</t>
      </text>
    </comment>
    <comment authorId="0" ref="F18">
      <text>
        <t xml:space="preserve">Costo por unidad de insumo en CLP netos de impuestos recuperables, o con impuestos no recuperables incluidos de forma consistente.</t>
      </text>
    </comment>
    <comment authorId="0" ref="G51">
      <text>
        <t xml:space="preserve">Cantidad por unidad × costo de insumo. La suma por SKU constituye su costo directo unitario.</t>
      </text>
    </comment>
    <comment authorId="0" ref="G18">
      <text>
        <t xml:space="preserve">Cantidad por unidad × costo de insumo. La suma por SKU constituye su costo directo unitario.</t>
      </text>
    </comment>
    <comment authorId="0" ref="H51">
      <text>
        <t xml:space="preserve">Revisar si falta SKU, el SKU está duplicado/no registrado o hay cantidades y costos inválidos.</t>
      </text>
    </comment>
    <comment authorId="0" ref="H18">
      <text>
        <t xml:space="preserve">Revisar si falta SKU, el SKU está duplicado/no registrado o hay cantidades y costos inválidos.</t>
      </text>
    </comment>
    <comment authorId="0" ref="C35">
      <text>
        <t xml:space="preserve">SKU al que pertenece el insumo. No mezclar conceptos entre productos.</t>
      </text>
    </comment>
    <comment authorId="0" ref="D35">
      <text>
        <t xml:space="preserve">Nombre del material, trabajo o costo variable directo. No incluir los costos fijos ni comisiones porcentuales ya cargadas en Productos.</t>
      </text>
    </comment>
    <comment authorId="0" ref="E35">
      <text>
        <t xml:space="preserve">Cantidad necesaria para UNA unidad vendible. Ejemplo: 0,5 horas por servicio. Incluye mermas esperadas mediante la cantidad de insumo; evita aplicarlas dos veces.</t>
      </text>
    </comment>
    <comment authorId="0" ref="F35">
      <text>
        <t xml:space="preserve">Costo por unidad de insumo en CLP netos de impuestos recuperables, o con impuestos no recuperables incluidos de forma consistente.</t>
      </text>
    </comment>
    <comment authorId="0" ref="G35">
      <text>
        <t xml:space="preserve">Cantidad por unidad × costo de insumo. La suma por SKU constituye su costo directo unitario.</t>
      </text>
    </comment>
    <comment authorId="0" ref="H35">
      <text>
        <t xml:space="preserve">Revisar si falta SKU, el SKU está duplicado/no registrado o hay cantidades y costos inválidos.</t>
      </text>
    </comment>
    <comment authorId="0" ref="C52">
      <text>
        <t xml:space="preserve">SKU al que pertenece el insumo. No mezclar conceptos entre productos.</t>
      </text>
    </comment>
    <comment authorId="0" ref="C19">
      <text>
        <t xml:space="preserve">SKU al que pertenece el insumo. No mezclar conceptos entre productos.</t>
      </text>
    </comment>
    <comment authorId="0" ref="D52">
      <text>
        <t xml:space="preserve">Nombre del material, trabajo o costo variable directo. No incluir los costos fijos ni comisiones porcentuales ya cargadas en Productos.</t>
      </text>
    </comment>
    <comment authorId="0" ref="D19">
      <text>
        <t xml:space="preserve">Nombre del material, trabajo o costo variable directo. No incluir los costos fijos ni comisiones porcentuales ya cargadas en Productos.</t>
      </text>
    </comment>
    <comment authorId="0" ref="E52">
      <text>
        <t xml:space="preserve">Cantidad necesaria para UNA unidad vendible. Ejemplo: 0,5 horas por servicio. Incluye mermas esperadas mediante la cantidad de insumo; evita aplicarlas dos veces.</t>
      </text>
    </comment>
    <comment authorId="0" ref="E19">
      <text>
        <t xml:space="preserve">Cantidad necesaria para UNA unidad vendible. Ejemplo: 0,5 horas por servicio. Incluye mermas esperadas mediante la cantidad de insumo; evita aplicarlas dos veces.</t>
      </text>
    </comment>
    <comment authorId="0" ref="F52">
      <text>
        <t xml:space="preserve">Costo por unidad de insumo en CLP netos de impuestos recuperables, o con impuestos no recuperables incluidos de forma consistente.</t>
      </text>
    </comment>
    <comment authorId="0" ref="F19">
      <text>
        <t xml:space="preserve">Costo por unidad de insumo en CLP netos de impuestos recuperables, o con impuestos no recuperables incluidos de forma consistente.</t>
      </text>
    </comment>
    <comment authorId="0" ref="G52">
      <text>
        <t xml:space="preserve">Cantidad por unidad × costo de insumo. La suma por SKU constituye su costo directo unitario.</t>
      </text>
    </comment>
    <comment authorId="0" ref="G19">
      <text>
        <t xml:space="preserve">Cantidad por unidad × costo de insumo. La suma por SKU constituye su costo directo unitario.</t>
      </text>
    </comment>
    <comment authorId="0" ref="H52">
      <text>
        <t xml:space="preserve">Revisar si falta SKU, el SKU está duplicado/no registrado o hay cantidades y costos inválidos.</t>
      </text>
    </comment>
    <comment authorId="0" ref="H19">
      <text>
        <t xml:space="preserve">Revisar si falta SKU, el SKU está duplicado/no registrado o hay cantidades y costos inválidos.</t>
      </text>
    </comment>
    <comment authorId="0" ref="C36">
      <text>
        <t xml:space="preserve">SKU al que pertenece el insumo. No mezclar conceptos entre productos.</t>
      </text>
    </comment>
    <comment authorId="0" ref="D36">
      <text>
        <t xml:space="preserve">Nombre del material, trabajo o costo variable directo. No incluir los costos fijos ni comisiones porcentuales ya cargadas en Productos.</t>
      </text>
    </comment>
    <comment authorId="0" ref="E36">
      <text>
        <t xml:space="preserve">Cantidad necesaria para UNA unidad vendible. Ejemplo: 0,5 horas por servicio. Incluye mermas esperadas mediante la cantidad de insumo; evita aplicarlas dos veces.</t>
      </text>
    </comment>
    <comment authorId="0" ref="F36">
      <text>
        <t xml:space="preserve">Costo por unidad de insumo en CLP netos de impuestos recuperables, o con impuestos no recuperables incluidos de forma consistente.</t>
      </text>
    </comment>
    <comment authorId="0" ref="G36">
      <text>
        <t xml:space="preserve">Cantidad por unidad × costo de insumo. La suma por SKU constituye su costo directo unitario.</t>
      </text>
    </comment>
    <comment authorId="0" ref="H36">
      <text>
        <t xml:space="preserve">Revisar si falta SKU, el SKU está duplicado/no registrado o hay cantidades y costos inválidos.</t>
      </text>
    </comment>
    <comment authorId="0" ref="C53">
      <text>
        <t xml:space="preserve">SKU al que pertenece el insumo. No mezclar conceptos entre productos.</t>
      </text>
    </comment>
    <comment authorId="0" ref="C20">
      <text>
        <t xml:space="preserve">SKU al que pertenece el insumo. No mezclar conceptos entre productos.</t>
      </text>
    </comment>
    <comment authorId="0" ref="D53">
      <text>
        <t xml:space="preserve">Nombre del material, trabajo o costo variable directo. No incluir los costos fijos ni comisiones porcentuales ya cargadas en Productos.</t>
      </text>
    </comment>
    <comment authorId="0" ref="D20">
      <text>
        <t xml:space="preserve">Nombre del material, trabajo o costo variable directo. No incluir los costos fijos ni comisiones porcentuales ya cargadas en Productos.</t>
      </text>
    </comment>
    <comment authorId="0" ref="E53">
      <text>
        <t xml:space="preserve">Cantidad necesaria para UNA unidad vendible. Ejemplo: 0,5 horas por servicio. Incluye mermas esperadas mediante la cantidad de insumo; evita aplicarlas dos veces.</t>
      </text>
    </comment>
    <comment authorId="0" ref="E20">
      <text>
        <t xml:space="preserve">Cantidad necesaria para UNA unidad vendible. Ejemplo: 0,5 horas por servicio. Incluye mermas esperadas mediante la cantidad de insumo; evita aplicarlas dos veces.</t>
      </text>
    </comment>
    <comment authorId="0" ref="F53">
      <text>
        <t xml:space="preserve">Costo por unidad de insumo en CLP netos de impuestos recuperables, o con impuestos no recuperables incluidos de forma consistente.</t>
      </text>
    </comment>
    <comment authorId="0" ref="F20">
      <text>
        <t xml:space="preserve">Costo por unidad de insumo en CLP netos de impuestos recuperables, o con impuestos no recuperables incluidos de forma consistente.</t>
      </text>
    </comment>
    <comment authorId="0" ref="G53">
      <text>
        <t xml:space="preserve">Cantidad por unidad × costo de insumo. La suma por SKU constituye su costo directo unitario.</t>
      </text>
    </comment>
    <comment authorId="0" ref="G20">
      <text>
        <t xml:space="preserve">Cantidad por unidad × costo de insumo. La suma por SKU constituye su costo directo unitario.</t>
      </text>
    </comment>
    <comment authorId="0" ref="H53">
      <text>
        <t xml:space="preserve">Revisar si falta SKU, el SKU está duplicado/no registrado o hay cantidades y costos inválidos.</t>
      </text>
    </comment>
    <comment authorId="0" ref="H20">
      <text>
        <t xml:space="preserve">Revisar si falta SKU, el SKU está duplicado/no registrado o hay cantidades y costos inválidos.</t>
      </text>
    </comment>
    <comment authorId="0" ref="C37">
      <text>
        <t xml:space="preserve">SKU al que pertenece el insumo. No mezclar conceptos entre productos.</t>
      </text>
    </comment>
    <comment authorId="0" ref="D37">
      <text>
        <t xml:space="preserve">Nombre del material, trabajo o costo variable directo. No incluir los costos fijos ni comisiones porcentuales ya cargadas en Productos.</t>
      </text>
    </comment>
    <comment authorId="0" ref="E37">
      <text>
        <t xml:space="preserve">Cantidad necesaria para UNA unidad vendible. Ejemplo: 0,5 horas por servicio. Incluye mermas esperadas mediante la cantidad de insumo; evita aplicarlas dos veces.</t>
      </text>
    </comment>
    <comment authorId="0" ref="F37">
      <text>
        <t xml:space="preserve">Costo por unidad de insumo en CLP netos de impuestos recuperables, o con impuestos no recuperables incluidos de forma consistente.</t>
      </text>
    </comment>
    <comment authorId="0" ref="G37">
      <text>
        <t xml:space="preserve">Cantidad por unidad × costo de insumo. La suma por SKU constituye su costo directo unitario.</t>
      </text>
    </comment>
    <comment authorId="0" ref="H37">
      <text>
        <t xml:space="preserve">Revisar si falta SKU, el SKU está duplicado/no registrado o hay cantidades y costos inválidos.</t>
      </text>
    </comment>
    <comment authorId="0" ref="C54">
      <text>
        <t xml:space="preserve">SKU al que pertenece el insumo. No mezclar conceptos entre productos.</t>
      </text>
    </comment>
    <comment authorId="0" ref="C21">
      <text>
        <t xml:space="preserve">SKU al que pertenece el insumo. No mezclar conceptos entre productos.</t>
      </text>
    </comment>
    <comment authorId="0" ref="D54">
      <text>
        <t xml:space="preserve">Nombre del material, trabajo o costo variable directo. No incluir los costos fijos ni comisiones porcentuales ya cargadas en Productos.</t>
      </text>
    </comment>
    <comment authorId="0" ref="D21">
      <text>
        <t xml:space="preserve">Nombre del material, trabajo o costo variable directo. No incluir los costos fijos ni comisiones porcentuales ya cargadas en Productos.</t>
      </text>
    </comment>
    <comment authorId="0" ref="E54">
      <text>
        <t xml:space="preserve">Cantidad necesaria para UNA unidad vendible. Ejemplo: 0,5 horas por servicio. Incluye mermas esperadas mediante la cantidad de insumo; evita aplicarlas dos veces.</t>
      </text>
    </comment>
    <comment authorId="0" ref="E21">
      <text>
        <t xml:space="preserve">Cantidad necesaria para UNA unidad vendible. Ejemplo: 0,5 horas por servicio. Incluye mermas esperadas mediante la cantidad de insumo; evita aplicarlas dos veces.</t>
      </text>
    </comment>
    <comment authorId="0" ref="F54">
      <text>
        <t xml:space="preserve">Costo por unidad de insumo en CLP netos de impuestos recuperables, o con impuestos no recuperables incluidos de forma consistente.</t>
      </text>
    </comment>
    <comment authorId="0" ref="F21">
      <text>
        <t xml:space="preserve">Costo por unidad de insumo en CLP netos de impuestos recuperables, o con impuestos no recuperables incluidos de forma consistente.</t>
      </text>
    </comment>
    <comment authorId="0" ref="G54">
      <text>
        <t xml:space="preserve">Cantidad por unidad × costo de insumo. La suma por SKU constituye su costo directo unitario.</t>
      </text>
    </comment>
    <comment authorId="0" ref="G21">
      <text>
        <t xml:space="preserve">Cantidad por unidad × costo de insumo. La suma por SKU constituye su costo directo unitario.</t>
      </text>
    </comment>
    <comment authorId="0" ref="H54">
      <text>
        <t xml:space="preserve">Revisar si falta SKU, el SKU está duplicado/no registrado o hay cantidades y costos inválidos.</t>
      </text>
    </comment>
    <comment authorId="0" ref="H21">
      <text>
        <t xml:space="preserve">Revisar si falta SKU, el SKU está duplicado/no registrado o hay cantidades y costos inválidos.</t>
      </text>
    </comment>
    <comment authorId="0" ref="C38">
      <text>
        <t xml:space="preserve">SKU al que pertenece el insumo. No mezclar conceptos entre productos.</t>
      </text>
    </comment>
    <comment authorId="0" ref="C5">
      <text>
        <t xml:space="preserve">SKU al que pertenece el insumo. No mezclar conceptos entre productos.</t>
      </text>
    </comment>
    <comment authorId="0" ref="D38">
      <text>
        <t xml:space="preserve">Nombre del material, trabajo o costo variable directo. No incluir los costos fijos ni comisiones porcentuales ya cargadas en Productos.</t>
      </text>
    </comment>
    <comment authorId="0" ref="D5">
      <text>
        <t xml:space="preserve">Nombre del material, trabajo o costo variable directo. No incluir los costos fijos ni comisiones porcentuales ya cargadas en Productos.</t>
      </text>
    </comment>
    <comment authorId="0" ref="E38">
      <text>
        <t xml:space="preserve">Cantidad necesaria para UNA unidad vendible. Ejemplo: 0,5 horas por servicio. Incluye mermas esperadas mediante la cantidad de insumo; evita aplicarlas dos veces.</t>
      </text>
    </comment>
    <comment authorId="0" ref="E5">
      <text>
        <t xml:space="preserve">Cantidad necesaria para UNA unidad vendible. Ejemplo: 0,5 horas por servicio. Incluye mermas esperadas mediante la cantidad de insumo; evita aplicarlas dos veces.</t>
      </text>
    </comment>
    <comment authorId="0" ref="F38">
      <text>
        <t xml:space="preserve">Costo por unidad de insumo en CLP netos de impuestos recuperables, o con impuestos no recuperables incluidos de forma consistente.</t>
      </text>
    </comment>
    <comment authorId="0" ref="F5">
      <text>
        <t xml:space="preserve">Costo por unidad de insumo en CLP netos de impuestos recuperables, o con impuestos no recuperables incluidos de forma consistente.</t>
      </text>
    </comment>
    <comment authorId="0" ref="G38">
      <text>
        <t xml:space="preserve">Cantidad por unidad × costo de insumo. La suma por SKU constituye su costo directo unitario.</t>
      </text>
    </comment>
    <comment authorId="0" ref="G5">
      <text>
        <t xml:space="preserve">Cantidad por unidad × costo de insumo. La suma por SKU constituye su costo directo unitario.</t>
      </text>
    </comment>
    <comment authorId="0" ref="H38">
      <text>
        <t xml:space="preserve">Revisar si falta SKU, el SKU está duplicado/no registrado o hay cantidades y costos inválidos.</t>
      </text>
    </comment>
    <comment authorId="0" ref="H5">
      <text>
        <t xml:space="preserve">Revisar si falta SKU, el SKU está duplicado/no registrado o hay cantidades y costos inválidos.</t>
      </text>
    </comment>
    <comment authorId="0" ref="C55">
      <text>
        <t xml:space="preserve">SKU al que pertenece el insumo. No mezclar conceptos entre productos.</t>
      </text>
    </comment>
    <comment authorId="0" ref="C22">
      <text>
        <t xml:space="preserve">SKU al que pertenece el insumo. No mezclar conceptos entre productos.</t>
      </text>
    </comment>
    <comment authorId="0" ref="D55">
      <text>
        <t xml:space="preserve">Nombre del material, trabajo o costo variable directo. No incluir los costos fijos ni comisiones porcentuales ya cargadas en Productos.</t>
      </text>
    </comment>
    <comment authorId="0" ref="D22">
      <text>
        <t xml:space="preserve">Nombre del material, trabajo o costo variable directo. No incluir los costos fijos ni comisiones porcentuales ya cargadas en Productos.</t>
      </text>
    </comment>
    <comment authorId="0" ref="E55">
      <text>
        <t xml:space="preserve">Cantidad necesaria para UNA unidad vendible. Ejemplo: 0,5 horas por servicio. Incluye mermas esperadas mediante la cantidad de insumo; evita aplicarlas dos veces.</t>
      </text>
    </comment>
    <comment authorId="0" ref="E22">
      <text>
        <t xml:space="preserve">Cantidad necesaria para UNA unidad vendible. Ejemplo: 0,5 horas por servicio. Incluye mermas esperadas mediante la cantidad de insumo; evita aplicarlas dos veces.</t>
      </text>
    </comment>
    <comment authorId="0" ref="F55">
      <text>
        <t xml:space="preserve">Costo por unidad de insumo en CLP netos de impuestos recuperables, o con impuestos no recuperables incluidos de forma consistente.</t>
      </text>
    </comment>
    <comment authorId="0" ref="F22">
      <text>
        <t xml:space="preserve">Costo por unidad de insumo en CLP netos de impuestos recuperables, o con impuestos no recuperables incluidos de forma consistente.</t>
      </text>
    </comment>
    <comment authorId="0" ref="G55">
      <text>
        <t xml:space="preserve">Cantidad por unidad × costo de insumo. La suma por SKU constituye su costo directo unitario.</t>
      </text>
    </comment>
    <comment authorId="0" ref="G22">
      <text>
        <t xml:space="preserve">Cantidad por unidad × costo de insumo. La suma por SKU constituye su costo directo unitario.</t>
      </text>
    </comment>
    <comment authorId="0" ref="H55">
      <text>
        <t xml:space="preserve">Revisar si falta SKU, el SKU está duplicado/no registrado o hay cantidades y costos inválidos.</t>
      </text>
    </comment>
    <comment authorId="0" ref="H22">
      <text>
        <t xml:space="preserve">Revisar si falta SKU, el SKU está duplicado/no registrado o hay cantidades y costos inválidos.</t>
      </text>
    </comment>
    <comment authorId="0" ref="C39">
      <text>
        <t xml:space="preserve">SKU al que pertenece el insumo. No mezclar conceptos entre productos.</t>
      </text>
    </comment>
    <comment authorId="0" ref="C6">
      <text>
        <t xml:space="preserve">SKU al que pertenece el insumo. No mezclar conceptos entre productos.</t>
      </text>
    </comment>
    <comment authorId="0" ref="D39">
      <text>
        <t xml:space="preserve">Nombre del material, trabajo o costo variable directo. No incluir los costos fijos ni comisiones porcentuales ya cargadas en Productos.</t>
      </text>
    </comment>
    <comment authorId="0" ref="D6">
      <text>
        <t xml:space="preserve">Nombre del material, trabajo o costo variable directo. No incluir los costos fijos ni comisiones porcentuales ya cargadas en Productos.</t>
      </text>
    </comment>
    <comment authorId="0" ref="E39">
      <text>
        <t xml:space="preserve">Cantidad necesaria para UNA unidad vendible. Ejemplo: 0,5 horas por servicio. Incluye mermas esperadas mediante la cantidad de insumo; evita aplicarlas dos veces.</t>
      </text>
    </comment>
    <comment authorId="0" ref="E6">
      <text>
        <t xml:space="preserve">Cantidad necesaria para UNA unidad vendible. Ejemplo: 0,5 horas por servicio. Incluye mermas esperadas mediante la cantidad de insumo; evita aplicarlas dos veces.</t>
      </text>
    </comment>
    <comment authorId="0" ref="F39">
      <text>
        <t xml:space="preserve">Costo por unidad de insumo en CLP netos de impuestos recuperables, o con impuestos no recuperables incluidos de forma consistente.</t>
      </text>
    </comment>
    <comment authorId="0" ref="F6">
      <text>
        <t xml:space="preserve">Costo por unidad de insumo en CLP netos de impuestos recuperables, o con impuestos no recuperables incluidos de forma consistente.</t>
      </text>
    </comment>
    <comment authorId="0" ref="G39">
      <text>
        <t xml:space="preserve">Cantidad por unidad × costo de insumo. La suma por SKU constituye su costo directo unitario.</t>
      </text>
    </comment>
    <comment authorId="0" ref="G6">
      <text>
        <t xml:space="preserve">Cantidad por unidad × costo de insumo. La suma por SKU constituye su costo directo unitario.</t>
      </text>
    </comment>
    <comment authorId="0" ref="H39">
      <text>
        <t xml:space="preserve">Revisar si falta SKU, el SKU está duplicado/no registrado o hay cantidades y costos inválidos.</t>
      </text>
    </comment>
    <comment authorId="0" ref="H6">
      <text>
        <t xml:space="preserve">Revisar si falta SKU, el SKU está duplicado/no registrado o hay cantidades y costos inválidos.</t>
      </text>
    </comment>
    <comment authorId="0" ref="C56">
      <text>
        <t xml:space="preserve">SKU al que pertenece el insumo. No mezclar conceptos entre productos.</t>
      </text>
    </comment>
    <comment authorId="0" ref="C23">
      <text>
        <t xml:space="preserve">SKU al que pertenece el insumo. No mezclar conceptos entre productos.</t>
      </text>
    </comment>
    <comment authorId="0" ref="D56">
      <text>
        <t xml:space="preserve">Nombre del material, trabajo o costo variable directo. No incluir los costos fijos ni comisiones porcentuales ya cargadas en Productos.</t>
      </text>
    </comment>
    <comment authorId="0" ref="D23">
      <text>
        <t xml:space="preserve">Nombre del material, trabajo o costo variable directo. No incluir los costos fijos ni comisiones porcentuales ya cargadas en Productos.</t>
      </text>
    </comment>
    <comment authorId="0" ref="E56">
      <text>
        <t xml:space="preserve">Cantidad necesaria para UNA unidad vendible. Ejemplo: 0,5 horas por servicio. Incluye mermas esperadas mediante la cantidad de insumo; evita aplicarlas dos veces.</t>
      </text>
    </comment>
    <comment authorId="0" ref="E23">
      <text>
        <t xml:space="preserve">Cantidad necesaria para UNA unidad vendible. Ejemplo: 0,5 horas por servicio. Incluye mermas esperadas mediante la cantidad de insumo; evita aplicarlas dos veces.</t>
      </text>
    </comment>
    <comment authorId="0" ref="F56">
      <text>
        <t xml:space="preserve">Costo por unidad de insumo en CLP netos de impuestos recuperables, o con impuestos no recuperables incluidos de forma consistente.</t>
      </text>
    </comment>
    <comment authorId="0" ref="F23">
      <text>
        <t xml:space="preserve">Costo por unidad de insumo en CLP netos de impuestos recuperables, o con impuestos no recuperables incluidos de forma consistente.</t>
      </text>
    </comment>
    <comment authorId="0" ref="G56">
      <text>
        <t xml:space="preserve">Cantidad por unidad × costo de insumo. La suma por SKU constituye su costo directo unitario.</t>
      </text>
    </comment>
    <comment authorId="0" ref="G23">
      <text>
        <t xml:space="preserve">Cantidad por unidad × costo de insumo. La suma por SKU constituye su costo directo unitario.</t>
      </text>
    </comment>
    <comment authorId="0" ref="H56">
      <text>
        <t xml:space="preserve">Revisar si falta SKU, el SKU está duplicado/no registrado o hay cantidades y costos inválidos.</t>
      </text>
    </comment>
    <comment authorId="0" ref="H23">
      <text>
        <t xml:space="preserve">Revisar si falta SKU, el SKU está duplicado/no registrado o hay cantidades y costos inválidos.</t>
      </text>
    </comment>
    <comment authorId="0" ref="C40">
      <text>
        <t xml:space="preserve">SKU al que pertenece el insumo. No mezclar conceptos entre productos.</t>
      </text>
    </comment>
    <comment authorId="0" ref="C7">
      <text>
        <t xml:space="preserve">SKU al que pertenece el insumo. No mezclar conceptos entre productos.</t>
      </text>
    </comment>
    <comment authorId="0" ref="D40">
      <text>
        <t xml:space="preserve">Nombre del material, trabajo o costo variable directo. No incluir los costos fijos ni comisiones porcentuales ya cargadas en Productos.</t>
      </text>
    </comment>
    <comment authorId="0" ref="D7">
      <text>
        <t xml:space="preserve">Nombre del material, trabajo o costo variable directo. No incluir los costos fijos ni comisiones porcentuales ya cargadas en Productos.</t>
      </text>
    </comment>
    <comment authorId="0" ref="E40">
      <text>
        <t xml:space="preserve">Cantidad necesaria para UNA unidad vendible. Ejemplo: 0,5 horas por servicio. Incluye mermas esperadas mediante la cantidad de insumo; evita aplicarlas dos veces.</t>
      </text>
    </comment>
    <comment authorId="0" ref="E7">
      <text>
        <t xml:space="preserve">Cantidad necesaria para UNA unidad vendible. Ejemplo: 0,5 horas por servicio. Incluye mermas esperadas mediante la cantidad de insumo; evita aplicarlas dos veces.</t>
      </text>
    </comment>
    <comment authorId="0" ref="F40">
      <text>
        <t xml:space="preserve">Costo por unidad de insumo en CLP netos de impuestos recuperables, o con impuestos no recuperables incluidos de forma consistente.</t>
      </text>
    </comment>
    <comment authorId="0" ref="F7">
      <text>
        <t xml:space="preserve">Costo por unidad de insumo en CLP netos de impuestos recuperables, o con impuestos no recuperables incluidos de forma consistente.</t>
      </text>
    </comment>
    <comment authorId="0" ref="G40">
      <text>
        <t xml:space="preserve">Cantidad por unidad × costo de insumo. La suma por SKU constituye su costo directo unitario.</t>
      </text>
    </comment>
    <comment authorId="0" ref="G7">
      <text>
        <t xml:space="preserve">Cantidad por unidad × costo de insumo. La suma por SKU constituye su costo directo unitario.</t>
      </text>
    </comment>
    <comment authorId="0" ref="H40">
      <text>
        <t xml:space="preserve">Revisar si falta SKU, el SKU está duplicado/no registrado o hay cantidades y costos inválidos.</t>
      </text>
    </comment>
    <comment authorId="0" ref="H7">
      <text>
        <t xml:space="preserve">Revisar si falta SKU, el SKU está duplicado/no registrado o hay cantidades y costos inválidos.</t>
      </text>
    </comment>
    <comment authorId="0" ref="C57">
      <text>
        <t xml:space="preserve">SKU al que pertenece el insumo. No mezclar conceptos entre productos.</t>
      </text>
    </comment>
    <comment authorId="0" ref="C24">
      <text>
        <t xml:space="preserve">SKU al que pertenece el insumo. No mezclar conceptos entre productos.</t>
      </text>
    </comment>
    <comment authorId="0" ref="D57">
      <text>
        <t xml:space="preserve">Nombre del material, trabajo o costo variable directo. No incluir los costos fijos ni comisiones porcentuales ya cargadas en Productos.</t>
      </text>
    </comment>
    <comment authorId="0" ref="D24">
      <text>
        <t xml:space="preserve">Nombre del material, trabajo o costo variable directo. No incluir los costos fijos ni comisiones porcentuales ya cargadas en Productos.</t>
      </text>
    </comment>
    <comment authorId="0" ref="E57">
      <text>
        <t xml:space="preserve">Cantidad necesaria para UNA unidad vendible. Ejemplo: 0,5 horas por servicio. Incluye mermas esperadas mediante la cantidad de insumo; evita aplicarlas dos veces.</t>
      </text>
    </comment>
    <comment authorId="0" ref="E24">
      <text>
        <t xml:space="preserve">Cantidad necesaria para UNA unidad vendible. Ejemplo: 0,5 horas por servicio. Incluye mermas esperadas mediante la cantidad de insumo; evita aplicarlas dos veces.</t>
      </text>
    </comment>
    <comment authorId="0" ref="F57">
      <text>
        <t xml:space="preserve">Costo por unidad de insumo en CLP netos de impuestos recuperables, o con impuestos no recuperables incluidos de forma consistente.</t>
      </text>
    </comment>
    <comment authorId="0" ref="F24">
      <text>
        <t xml:space="preserve">Costo por unidad de insumo en CLP netos de impuestos recuperables, o con impuestos no recuperables incluidos de forma consistente.</t>
      </text>
    </comment>
    <comment authorId="0" ref="G57">
      <text>
        <t xml:space="preserve">Cantidad por unidad × costo de insumo. La suma por SKU constituye su costo directo unitario.</t>
      </text>
    </comment>
    <comment authorId="0" ref="G24">
      <text>
        <t xml:space="preserve">Cantidad por unidad × costo de insumo. La suma por SKU constituye su costo directo unitario.</t>
      </text>
    </comment>
    <comment authorId="0" ref="H57">
      <text>
        <t xml:space="preserve">Revisar si falta SKU, el SKU está duplicado/no registrado o hay cantidades y costos inválidos.</t>
      </text>
    </comment>
    <comment authorId="0" ref="H24">
      <text>
        <t xml:space="preserve">Revisar si falta SKU, el SKU está duplicado/no registrado o hay cantidades y costos inválidos.</t>
      </text>
    </comment>
    <comment authorId="0" ref="C41">
      <text>
        <t xml:space="preserve">SKU al que pertenece el insumo. No mezclar conceptos entre productos.</t>
      </text>
    </comment>
    <comment authorId="0" ref="C8">
      <text>
        <t xml:space="preserve">SKU al que pertenece el insumo. No mezclar conceptos entre productos.</t>
      </text>
    </comment>
    <comment authorId="0" ref="D41">
      <text>
        <t xml:space="preserve">Nombre del material, trabajo o costo variable directo. No incluir los costos fijos ni comisiones porcentuales ya cargadas en Productos.</t>
      </text>
    </comment>
    <comment authorId="0" ref="D8">
      <text>
        <t xml:space="preserve">Nombre del material, trabajo o costo variable directo. No incluir los costos fijos ni comisiones porcentuales ya cargadas en Productos.</t>
      </text>
    </comment>
    <comment authorId="0" ref="E41">
      <text>
        <t xml:space="preserve">Cantidad necesaria para UNA unidad vendible. Ejemplo: 0,5 horas por servicio. Incluye mermas esperadas mediante la cantidad de insumo; evita aplicarlas dos veces.</t>
      </text>
    </comment>
    <comment authorId="0" ref="E8">
      <text>
        <t xml:space="preserve">Cantidad necesaria para UNA unidad vendible. Ejemplo: 0,5 horas por servicio. Incluye mermas esperadas mediante la cantidad de insumo; evita aplicarlas dos veces.</t>
      </text>
    </comment>
    <comment authorId="0" ref="F41">
      <text>
        <t xml:space="preserve">Costo por unidad de insumo en CLP netos de impuestos recuperables, o con impuestos no recuperables incluidos de forma consistente.</t>
      </text>
    </comment>
    <comment authorId="0" ref="F8">
      <text>
        <t xml:space="preserve">Costo por unidad de insumo en CLP netos de impuestos recuperables, o con impuestos no recuperables incluidos de forma consistente.</t>
      </text>
    </comment>
    <comment authorId="0" ref="G41">
      <text>
        <t xml:space="preserve">Cantidad por unidad × costo de insumo. La suma por SKU constituye su costo directo unitario.</t>
      </text>
    </comment>
    <comment authorId="0" ref="G8">
      <text>
        <t xml:space="preserve">Cantidad por unidad × costo de insumo. La suma por SKU constituye su costo directo unitario.</t>
      </text>
    </comment>
    <comment authorId="0" ref="H41">
      <text>
        <t xml:space="preserve">Revisar si falta SKU, el SKU está duplicado/no registrado o hay cantidades y costos inválidos.</t>
      </text>
    </comment>
    <comment authorId="0" ref="H8">
      <text>
        <t xml:space="preserve">Revisar si falta SKU, el SKU está duplicado/no registrado o hay cantidades y costos inválidos.</t>
      </text>
    </comment>
    <comment authorId="0" ref="C58">
      <text>
        <t xml:space="preserve">SKU al que pertenece el insumo. No mezclar conceptos entre productos.</t>
      </text>
    </comment>
    <comment authorId="0" ref="C25">
      <text>
        <t xml:space="preserve">SKU al que pertenece el insumo. No mezclar conceptos entre productos.</t>
      </text>
    </comment>
    <comment authorId="0" ref="D58">
      <text>
        <t xml:space="preserve">Nombre del material, trabajo o costo variable directo. No incluir los costos fijos ni comisiones porcentuales ya cargadas en Productos.</t>
      </text>
    </comment>
    <comment authorId="0" ref="D25">
      <text>
        <t xml:space="preserve">Nombre del material, trabajo o costo variable directo. No incluir los costos fijos ni comisiones porcentuales ya cargadas en Productos.</t>
      </text>
    </comment>
    <comment authorId="0" ref="E58">
      <text>
        <t xml:space="preserve">Cantidad necesaria para UNA unidad vendible. Ejemplo: 0,5 horas por servicio. Incluye mermas esperadas mediante la cantidad de insumo; evita aplicarlas dos veces.</t>
      </text>
    </comment>
    <comment authorId="0" ref="E25">
      <text>
        <t xml:space="preserve">Cantidad necesaria para UNA unidad vendible. Ejemplo: 0,5 horas por servicio. Incluye mermas esperadas mediante la cantidad de insumo; evita aplicarlas dos veces.</t>
      </text>
    </comment>
    <comment authorId="0" ref="F58">
      <text>
        <t xml:space="preserve">Costo por unidad de insumo en CLP netos de impuestos recuperables, o con impuestos no recuperables incluidos de forma consistente.</t>
      </text>
    </comment>
    <comment authorId="0" ref="F25">
      <text>
        <t xml:space="preserve">Costo por unidad de insumo en CLP netos de impuestos recuperables, o con impuestos no recuperables incluidos de forma consistente.</t>
      </text>
    </comment>
    <comment authorId="0" ref="G58">
      <text>
        <t xml:space="preserve">Cantidad por unidad × costo de insumo. La suma por SKU constituye su costo directo unitario.</t>
      </text>
    </comment>
    <comment authorId="0" ref="G25">
      <text>
        <t xml:space="preserve">Cantidad por unidad × costo de insumo. La suma por SKU constituye su costo directo unitario.</t>
      </text>
    </comment>
    <comment authorId="0" ref="H58">
      <text>
        <t xml:space="preserve">Revisar si falta SKU, el SKU está duplicado/no registrado o hay cantidades y costos inválidos.</t>
      </text>
    </comment>
    <comment authorId="0" ref="H25">
      <text>
        <t xml:space="preserve">Revisar si falta SKU, el SKU está duplicado/no registrado o hay cantidades y costos inválidos.</t>
      </text>
    </comment>
    <comment authorId="0" ref="C42">
      <text>
        <t xml:space="preserve">SKU al que pertenece el insumo. No mezclar conceptos entre productos.</t>
      </text>
    </comment>
    <comment authorId="0" ref="C9">
      <text>
        <t xml:space="preserve">SKU al que pertenece el insumo. No mezclar conceptos entre productos.</t>
      </text>
    </comment>
    <comment authorId="0" ref="D42">
      <text>
        <t xml:space="preserve">Nombre del material, trabajo o costo variable directo. No incluir los costos fijos ni comisiones porcentuales ya cargadas en Productos.</t>
      </text>
    </comment>
    <comment authorId="0" ref="D9">
      <text>
        <t xml:space="preserve">Nombre del material, trabajo o costo variable directo. No incluir los costos fijos ni comisiones porcentuales ya cargadas en Productos.</t>
      </text>
    </comment>
    <comment authorId="0" ref="E42">
      <text>
        <t xml:space="preserve">Cantidad necesaria para UNA unidad vendible. Ejemplo: 0,5 horas por servicio. Incluye mermas esperadas mediante la cantidad de insumo; evita aplicarlas dos veces.</t>
      </text>
    </comment>
    <comment authorId="0" ref="E9">
      <text>
        <t xml:space="preserve">Cantidad necesaria para UNA unidad vendible. Ejemplo: 0,5 horas por servicio. Incluye mermas esperadas mediante la cantidad de insumo; evita aplicarlas dos veces.</t>
      </text>
    </comment>
    <comment authorId="0" ref="F42">
      <text>
        <t xml:space="preserve">Costo por unidad de insumo en CLP netos de impuestos recuperables, o con impuestos no recuperables incluidos de forma consistente.</t>
      </text>
    </comment>
    <comment authorId="0" ref="F9">
      <text>
        <t xml:space="preserve">Costo por unidad de insumo en CLP netos de impuestos recuperables, o con impuestos no recuperables incluidos de forma consistente.</t>
      </text>
    </comment>
    <comment authorId="0" ref="G42">
      <text>
        <t xml:space="preserve">Cantidad por unidad × costo de insumo. La suma por SKU constituye su costo directo unitario.</t>
      </text>
    </comment>
    <comment authorId="0" ref="G9">
      <text>
        <t xml:space="preserve">Cantidad por unidad × costo de insumo. La suma por SKU constituye su costo directo unitario.</t>
      </text>
    </comment>
    <comment authorId="0" ref="H42">
      <text>
        <t xml:space="preserve">Revisar si falta SKU, el SKU está duplicado/no registrado o hay cantidades y costos inválidos.</t>
      </text>
    </comment>
    <comment authorId="0" ref="H9">
      <text>
        <t xml:space="preserve">Revisar si falta SKU, el SKU está duplicado/no registrado o hay cantidades y costos inválidos.</t>
      </text>
    </comment>
    <comment authorId="0" ref="C59">
      <text>
        <t xml:space="preserve">SKU al que pertenece el insumo. No mezclar conceptos entre productos.</t>
      </text>
    </comment>
    <comment authorId="0" ref="C26">
      <text>
        <t xml:space="preserve">SKU al que pertenece el insumo. No mezclar conceptos entre productos.</t>
      </text>
    </comment>
    <comment authorId="0" ref="D59">
      <text>
        <t xml:space="preserve">Nombre del material, trabajo o costo variable directo. No incluir los costos fijos ni comisiones porcentuales ya cargadas en Productos.</t>
      </text>
    </comment>
    <comment authorId="0" ref="D26">
      <text>
        <t xml:space="preserve">Nombre del material, trabajo o costo variable directo. No incluir los costos fijos ni comisiones porcentuales ya cargadas en Productos.</t>
      </text>
    </comment>
    <comment authorId="0" ref="E59">
      <text>
        <t xml:space="preserve">Cantidad necesaria para UNA unidad vendible. Ejemplo: 0,5 horas por servicio. Incluye mermas esperadas mediante la cantidad de insumo; evita aplicarlas dos veces.</t>
      </text>
    </comment>
    <comment authorId="0" ref="E26">
      <text>
        <t xml:space="preserve">Cantidad necesaria para UNA unidad vendible. Ejemplo: 0,5 horas por servicio. Incluye mermas esperadas mediante la cantidad de insumo; evita aplicarlas dos veces.</t>
      </text>
    </comment>
    <comment authorId="0" ref="F59">
      <text>
        <t xml:space="preserve">Costo por unidad de insumo en CLP netos de impuestos recuperables, o con impuestos no recuperables incluidos de forma consistente.</t>
      </text>
    </comment>
    <comment authorId="0" ref="F26">
      <text>
        <t xml:space="preserve">Costo por unidad de insumo en CLP netos de impuestos recuperables, o con impuestos no recuperables incluidos de forma consistente.</t>
      </text>
    </comment>
    <comment authorId="0" ref="G59">
      <text>
        <t xml:space="preserve">Cantidad por unidad × costo de insumo. La suma por SKU constituye su costo directo unitario.</t>
      </text>
    </comment>
    <comment authorId="0" ref="G26">
      <text>
        <t xml:space="preserve">Cantidad por unidad × costo de insumo. La suma por SKU constituye su costo directo unitario.</t>
      </text>
    </comment>
    <comment authorId="0" ref="H59">
      <text>
        <t xml:space="preserve">Revisar si falta SKU, el SKU está duplicado/no registrado o hay cantidades y costos inválidos.</t>
      </text>
    </comment>
    <comment authorId="0" ref="H26">
      <text>
        <t xml:space="preserve">Revisar si falta SKU, el SKU está duplicado/no registrado o hay cantidades y costos inválidos.</t>
      </text>
    </comment>
    <comment authorId="0" ref="C43">
      <text>
        <t xml:space="preserve">SKU al que pertenece el insumo. No mezclar conceptos entre productos.</t>
      </text>
    </comment>
    <comment authorId="0" ref="C10">
      <text>
        <t xml:space="preserve">SKU al que pertenece el insumo. No mezclar conceptos entre productos.</t>
      </text>
    </comment>
    <comment authorId="0" ref="D43">
      <text>
        <t xml:space="preserve">Nombre del material, trabajo o costo variable directo. No incluir los costos fijos ni comisiones porcentuales ya cargadas en Productos.</t>
      </text>
    </comment>
    <comment authorId="0" ref="D10">
      <text>
        <t xml:space="preserve">Nombre del material, trabajo o costo variable directo. No incluir los costos fijos ni comisiones porcentuales ya cargadas en Productos.</t>
      </text>
    </comment>
    <comment authorId="0" ref="E43">
      <text>
        <t xml:space="preserve">Cantidad necesaria para UNA unidad vendible. Ejemplo: 0,5 horas por servicio. Incluye mermas esperadas mediante la cantidad de insumo; evita aplicarlas dos veces.</t>
      </text>
    </comment>
    <comment authorId="0" ref="E10">
      <text>
        <t xml:space="preserve">Cantidad necesaria para UNA unidad vendible. Ejemplo: 0,5 horas por servicio. Incluye mermas esperadas mediante la cantidad de insumo; evita aplicarlas dos veces.</t>
      </text>
    </comment>
    <comment authorId="0" ref="F43">
      <text>
        <t xml:space="preserve">Costo por unidad de insumo en CLP netos de impuestos recuperables, o con impuestos no recuperables incluidos de forma consistente.</t>
      </text>
    </comment>
    <comment authorId="0" ref="F10">
      <text>
        <t xml:space="preserve">Costo por unidad de insumo en CLP netos de impuestos recuperables, o con impuestos no recuperables incluidos de forma consistente.</t>
      </text>
    </comment>
    <comment authorId="0" ref="G43">
      <text>
        <t xml:space="preserve">Cantidad por unidad × costo de insumo. La suma por SKU constituye su costo directo unitario.</t>
      </text>
    </comment>
    <comment authorId="0" ref="G10">
      <text>
        <t xml:space="preserve">Cantidad por unidad × costo de insumo. La suma por SKU constituye su costo directo unitario.</t>
      </text>
    </comment>
    <comment authorId="0" ref="H43">
      <text>
        <t xml:space="preserve">Revisar si falta SKU, el SKU está duplicado/no registrado o hay cantidades y costos inválidos.</t>
      </text>
    </comment>
    <comment authorId="0" ref="H10">
      <text>
        <t xml:space="preserve">Revisar si falta SKU, el SKU está duplicado/no registrado o hay cantidades y costos inválidos.</t>
      </text>
    </comment>
    <comment authorId="0" ref="C60">
      <text>
        <t xml:space="preserve">SKU al que pertenece el insumo. No mezclar conceptos entre productos.</t>
      </text>
    </comment>
    <comment authorId="0" ref="C27">
      <text>
        <t xml:space="preserve">SKU al que pertenece el insumo. No mezclar conceptos entre productos.</t>
      </text>
    </comment>
    <comment authorId="0" ref="D60">
      <text>
        <t xml:space="preserve">Nombre del material, trabajo o costo variable directo. No incluir los costos fijos ni comisiones porcentuales ya cargadas en Productos.</t>
      </text>
    </comment>
    <comment authorId="0" ref="D27">
      <text>
        <t xml:space="preserve">Nombre del material, trabajo o costo variable directo. No incluir los costos fijos ni comisiones porcentuales ya cargadas en Productos.</t>
      </text>
    </comment>
    <comment authorId="0" ref="E60">
      <text>
        <t xml:space="preserve">Cantidad necesaria para UNA unidad vendible. Ejemplo: 0,5 horas por servicio. Incluye mermas esperadas mediante la cantidad de insumo; evita aplicarlas dos veces.</t>
      </text>
    </comment>
    <comment authorId="0" ref="E27">
      <text>
        <t xml:space="preserve">Cantidad necesaria para UNA unidad vendible. Ejemplo: 0,5 horas por servicio. Incluye mermas esperadas mediante la cantidad de insumo; evita aplicarlas dos veces.</t>
      </text>
    </comment>
    <comment authorId="0" ref="F60">
      <text>
        <t xml:space="preserve">Costo por unidad de insumo en CLP netos de impuestos recuperables, o con impuestos no recuperables incluidos de forma consistente.</t>
      </text>
    </comment>
    <comment authorId="0" ref="F27">
      <text>
        <t xml:space="preserve">Costo por unidad de insumo en CLP netos de impuestos recuperables, o con impuestos no recuperables incluidos de forma consistente.</t>
      </text>
    </comment>
    <comment authorId="0" ref="G60">
      <text>
        <t xml:space="preserve">Cantidad por unidad × costo de insumo. La suma por SKU constituye su costo directo unitario.</t>
      </text>
    </comment>
    <comment authorId="0" ref="G27">
      <text>
        <t xml:space="preserve">Cantidad por unidad × costo de insumo. La suma por SKU constituye su costo directo unitario.</t>
      </text>
    </comment>
    <comment authorId="0" ref="H60">
      <text>
        <t xml:space="preserve">Revisar si falta SKU, el SKU está duplicado/no registrado o hay cantidades y costos inválidos.</t>
      </text>
    </comment>
    <comment authorId="0" ref="H27">
      <text>
        <t xml:space="preserve">Revisar si falta SKU, el SKU está duplicado/no registrado o hay cantidades y costos inválidos.</t>
      </text>
    </comment>
    <comment authorId="0" ref="C44">
      <text>
        <t xml:space="preserve">SKU al que pertenece el insumo. No mezclar conceptos entre productos.</t>
      </text>
    </comment>
    <comment authorId="0" ref="C11">
      <text>
        <t xml:space="preserve">SKU al que pertenece el insumo. No mezclar conceptos entre productos.</t>
      </text>
    </comment>
    <comment authorId="0" ref="D44">
      <text>
        <t xml:space="preserve">Nombre del material, trabajo o costo variable directo. No incluir los costos fijos ni comisiones porcentuales ya cargadas en Productos.</t>
      </text>
    </comment>
    <comment authorId="0" ref="D11">
      <text>
        <t xml:space="preserve">Nombre del material, trabajo o costo variable directo. No incluir los costos fijos ni comisiones porcentuales ya cargadas en Productos.</t>
      </text>
    </comment>
    <comment authorId="0" ref="E44">
      <text>
        <t xml:space="preserve">Cantidad necesaria para UNA unidad vendible. Ejemplo: 0,5 horas por servicio. Incluye mermas esperadas mediante la cantidad de insumo; evita aplicarlas dos veces.</t>
      </text>
    </comment>
    <comment authorId="0" ref="E11">
      <text>
        <t xml:space="preserve">Cantidad necesaria para UNA unidad vendible. Ejemplo: 0,5 horas por servicio. Incluye mermas esperadas mediante la cantidad de insumo; evita aplicarlas dos veces.</t>
      </text>
    </comment>
    <comment authorId="0" ref="F44">
      <text>
        <t xml:space="preserve">Costo por unidad de insumo en CLP netos de impuestos recuperables, o con impuestos no recuperables incluidos de forma consistente.</t>
      </text>
    </comment>
    <comment authorId="0" ref="F11">
      <text>
        <t xml:space="preserve">Costo por unidad de insumo en CLP netos de impuestos recuperables, o con impuestos no recuperables incluidos de forma consistente.</t>
      </text>
    </comment>
    <comment authorId="0" ref="G44">
      <text>
        <t xml:space="preserve">Cantidad por unidad × costo de insumo. La suma por SKU constituye su costo directo unitario.</t>
      </text>
    </comment>
    <comment authorId="0" ref="G11">
      <text>
        <t xml:space="preserve">Cantidad por unidad × costo de insumo. La suma por SKU constituye su costo directo unitario.</t>
      </text>
    </comment>
    <comment authorId="0" ref="H44">
      <text>
        <t xml:space="preserve">Revisar si falta SKU, el SKU está duplicado/no registrado o hay cantidades y costos inválidos.</t>
      </text>
    </comment>
    <comment authorId="0" ref="H11">
      <text>
        <t xml:space="preserve">Revisar si falta SKU, el SKU está duplicado/no registrado o hay cantidades y costos inválidos.</t>
      </text>
    </comment>
    <comment authorId="0" ref="C61">
      <text>
        <t xml:space="preserve">SKU al que pertenece el insumo. No mezclar conceptos entre productos.</t>
      </text>
    </comment>
    <comment authorId="0" ref="C28">
      <text>
        <t xml:space="preserve">SKU al que pertenece el insumo. No mezclar conceptos entre productos.</t>
      </text>
    </comment>
    <comment authorId="0" ref="D61">
      <text>
        <t xml:space="preserve">Nombre del material, trabajo o costo variable directo. No incluir los costos fijos ni comisiones porcentuales ya cargadas en Productos.</t>
      </text>
    </comment>
    <comment authorId="0" ref="D28">
      <text>
        <t xml:space="preserve">Nombre del material, trabajo o costo variable directo. No incluir los costos fijos ni comisiones porcentuales ya cargadas en Productos.</t>
      </text>
    </comment>
    <comment authorId="0" ref="E61">
      <text>
        <t xml:space="preserve">Cantidad necesaria para UNA unidad vendible. Ejemplo: 0,5 horas por servicio. Incluye mermas esperadas mediante la cantidad de insumo; evita aplicarlas dos veces.</t>
      </text>
    </comment>
    <comment authorId="0" ref="E28">
      <text>
        <t xml:space="preserve">Cantidad necesaria para UNA unidad vendible. Ejemplo: 0,5 horas por servicio. Incluye mermas esperadas mediante la cantidad de insumo; evita aplicarlas dos veces.</t>
      </text>
    </comment>
    <comment authorId="0" ref="F61">
      <text>
        <t xml:space="preserve">Costo por unidad de insumo en CLP netos de impuestos recuperables, o con impuestos no recuperables incluidos de forma consistente.</t>
      </text>
    </comment>
    <comment authorId="0" ref="F28">
      <text>
        <t xml:space="preserve">Costo por unidad de insumo en CLP netos de impuestos recuperables, o con impuestos no recuperables incluidos de forma consistente.</t>
      </text>
    </comment>
    <comment authorId="0" ref="G61">
      <text>
        <t xml:space="preserve">Cantidad por unidad × costo de insumo. La suma por SKU constituye su costo directo unitario.</t>
      </text>
    </comment>
    <comment authorId="0" ref="G28">
      <text>
        <t xml:space="preserve">Cantidad por unidad × costo de insumo. La suma por SKU constituye su costo directo unitario.</t>
      </text>
    </comment>
    <comment authorId="0" ref="H61">
      <text>
        <t xml:space="preserve">Revisar si falta SKU, el SKU está duplicado/no registrado o hay cantidades y costos inválidos.</t>
      </text>
    </comment>
    <comment authorId="0" ref="H28">
      <text>
        <t xml:space="preserve">Revisar si falta SKU, el SKU está duplicado/no registrado o hay cantidades y costos inválidos.</t>
      </text>
    </comment>
    <comment authorId="0" ref="C45">
      <text>
        <t xml:space="preserve">SKU al que pertenece el insumo. No mezclar conceptos entre productos.</t>
      </text>
    </comment>
    <comment authorId="0" ref="C12">
      <text>
        <t xml:space="preserve">SKU al que pertenece el insumo. No mezclar conceptos entre productos.</t>
      </text>
    </comment>
    <comment authorId="0" ref="D45">
      <text>
        <t xml:space="preserve">Nombre del material, trabajo o costo variable directo. No incluir los costos fijos ni comisiones porcentuales ya cargadas en Productos.</t>
      </text>
    </comment>
    <comment authorId="0" ref="D12">
      <text>
        <t xml:space="preserve">Nombre del material, trabajo o costo variable directo. No incluir los costos fijos ni comisiones porcentuales ya cargadas en Productos.</t>
      </text>
    </comment>
    <comment authorId="0" ref="E45">
      <text>
        <t xml:space="preserve">Cantidad necesaria para UNA unidad vendible. Ejemplo: 0,5 horas por servicio. Incluye mermas esperadas mediante la cantidad de insumo; evita aplicarlas dos veces.</t>
      </text>
    </comment>
    <comment authorId="0" ref="E12">
      <text>
        <t xml:space="preserve">Cantidad necesaria para UNA unidad vendible. Ejemplo: 0,5 horas por servicio. Incluye mermas esperadas mediante la cantidad de insumo; evita aplicarlas dos veces.</t>
      </text>
    </comment>
    <comment authorId="0" ref="F45">
      <text>
        <t xml:space="preserve">Costo por unidad de insumo en CLP netos de impuestos recuperables, o con impuestos no recuperables incluidos de forma consistente.</t>
      </text>
    </comment>
    <comment authorId="0" ref="F12">
      <text>
        <t xml:space="preserve">Costo por unidad de insumo en CLP netos de impuestos recuperables, o con impuestos no recuperables incluidos de forma consistente.</t>
      </text>
    </comment>
    <comment authorId="0" ref="G45">
      <text>
        <t xml:space="preserve">Cantidad por unidad × costo de insumo. La suma por SKU constituye su costo directo unitario.</t>
      </text>
    </comment>
    <comment authorId="0" ref="G12">
      <text>
        <t xml:space="preserve">Cantidad por unidad × costo de insumo. La suma por SKU constituye su costo directo unitario.</t>
      </text>
    </comment>
    <comment authorId="0" ref="H45">
      <text>
        <t xml:space="preserve">Revisar si falta SKU, el SKU está duplicado/no registrado o hay cantidades y costos inválidos.</t>
      </text>
    </comment>
    <comment authorId="0" ref="H12">
      <text>
        <t xml:space="preserve">Revisar si falta SKU, el SKU está duplicado/no registrado o hay cantidades y costos inválidos.</t>
      </text>
    </comment>
    <comment authorId="0" ref="C62">
      <text>
        <t xml:space="preserve">SKU al que pertenece el insumo. No mezclar conceptos entre productos.</t>
      </text>
    </comment>
    <comment authorId="0" ref="C29">
      <text>
        <t xml:space="preserve">SKU al que pertenece el insumo. No mezclar conceptos entre productos.</t>
      </text>
    </comment>
    <comment authorId="0" ref="D62">
      <text>
        <t xml:space="preserve">Nombre del material, trabajo o costo variable directo. No incluir los costos fijos ni comisiones porcentuales ya cargadas en Productos.</t>
      </text>
    </comment>
    <comment authorId="0" ref="D29">
      <text>
        <t xml:space="preserve">Nombre del material, trabajo o costo variable directo. No incluir los costos fijos ni comisiones porcentuales ya cargadas en Productos.</t>
      </text>
    </comment>
    <comment authorId="0" ref="E62">
      <text>
        <t xml:space="preserve">Cantidad necesaria para UNA unidad vendible. Ejemplo: 0,5 horas por servicio. Incluye mermas esperadas mediante la cantidad de insumo; evita aplicarlas dos veces.</t>
      </text>
    </comment>
    <comment authorId="0" ref="E29">
      <text>
        <t xml:space="preserve">Cantidad necesaria para UNA unidad vendible. Ejemplo: 0,5 horas por servicio. Incluye mermas esperadas mediante la cantidad de insumo; evita aplicarlas dos veces.</t>
      </text>
    </comment>
    <comment authorId="0" ref="F62">
      <text>
        <t xml:space="preserve">Costo por unidad de insumo en CLP netos de impuestos recuperables, o con impuestos no recuperables incluidos de forma consistente.</t>
      </text>
    </comment>
    <comment authorId="0" ref="F29">
      <text>
        <t xml:space="preserve">Costo por unidad de insumo en CLP netos de impuestos recuperables, o con impuestos no recuperables incluidos de forma consistente.</t>
      </text>
    </comment>
    <comment authorId="0" ref="G62">
      <text>
        <t xml:space="preserve">Cantidad por unidad × costo de insumo. La suma por SKU constituye su costo directo unitario.</t>
      </text>
    </comment>
    <comment authorId="0" ref="G29">
      <text>
        <t xml:space="preserve">Cantidad por unidad × costo de insumo. La suma por SKU constituye su costo directo unitario.</t>
      </text>
    </comment>
    <comment authorId="0" ref="H62">
      <text>
        <t xml:space="preserve">Revisar si falta SKU, el SKU está duplicado/no registrado o hay cantidades y costos inválidos.</t>
      </text>
    </comment>
    <comment authorId="0" ref="H29">
      <text>
        <t xml:space="preserve">Revisar si falta SKU, el SKU está duplicado/no registrado o hay cantidades y costos inválidos.</t>
      </text>
    </comment>
    <comment authorId="0" ref="C46">
      <text>
        <t xml:space="preserve">SKU al que pertenece el insumo. No mezclar conceptos entre productos.</t>
      </text>
    </comment>
    <comment authorId="0" ref="C13">
      <text>
        <t xml:space="preserve">SKU al que pertenece el insumo. No mezclar conceptos entre productos.</t>
      </text>
    </comment>
    <comment authorId="0" ref="D46">
      <text>
        <t xml:space="preserve">Nombre del material, trabajo o costo variable directo. No incluir los costos fijos ni comisiones porcentuales ya cargadas en Productos.</t>
      </text>
    </comment>
    <comment authorId="0" ref="D13">
      <text>
        <t xml:space="preserve">Nombre del material, trabajo o costo variable directo. No incluir los costos fijos ni comisiones porcentuales ya cargadas en Productos.</t>
      </text>
    </comment>
    <comment authorId="0" ref="E46">
      <text>
        <t xml:space="preserve">Cantidad necesaria para UNA unidad vendible. Ejemplo: 0,5 horas por servicio. Incluye mermas esperadas mediante la cantidad de insumo; evita aplicarlas dos veces.</t>
      </text>
    </comment>
    <comment authorId="0" ref="E13">
      <text>
        <t xml:space="preserve">Cantidad necesaria para UNA unidad vendible. Ejemplo: 0,5 horas por servicio. Incluye mermas esperadas mediante la cantidad de insumo; evita aplicarlas dos veces.</t>
      </text>
    </comment>
    <comment authorId="0" ref="F46">
      <text>
        <t xml:space="preserve">Costo por unidad de insumo en CLP netos de impuestos recuperables, o con impuestos no recuperables incluidos de forma consistente.</t>
      </text>
    </comment>
    <comment authorId="0" ref="F13">
      <text>
        <t xml:space="preserve">Costo por unidad de insumo en CLP netos de impuestos recuperables, o con impuestos no recuperables incluidos de forma consistente.</t>
      </text>
    </comment>
    <comment authorId="0" ref="G46">
      <text>
        <t xml:space="preserve">Cantidad por unidad × costo de insumo. La suma por SKU constituye su costo directo unitario.</t>
      </text>
    </comment>
    <comment authorId="0" ref="G13">
      <text>
        <t xml:space="preserve">Cantidad por unidad × costo de insumo. La suma por SKU constituye su costo directo unitario.</t>
      </text>
    </comment>
    <comment authorId="0" ref="H46">
      <text>
        <t xml:space="preserve">Revisar si falta SKU, el SKU está duplicado/no registrado o hay cantidades y costos inválidos.</t>
      </text>
    </comment>
    <comment authorId="0" ref="H13">
      <text>
        <t xml:space="preserve">Revisar si falta SKU, el SKU está duplicado/no registrado o hay cantidades y costos inválidos.</t>
      </text>
    </comment>
    <comment authorId="0" ref="C63">
      <text>
        <t xml:space="preserve">SKU al que pertenece el insumo. No mezclar conceptos entre productos.</t>
      </text>
    </comment>
    <comment authorId="0" ref="C30">
      <text>
        <t xml:space="preserve">SKU al que pertenece el insumo. No mezclar conceptos entre productos.</t>
      </text>
    </comment>
    <comment authorId="0" ref="D63">
      <text>
        <t xml:space="preserve">Nombre del material, trabajo o costo variable directo. No incluir los costos fijos ni comisiones porcentuales ya cargadas en Productos.</t>
      </text>
    </comment>
    <comment authorId="0" ref="D30">
      <text>
        <t xml:space="preserve">Nombre del material, trabajo o costo variable directo. No incluir los costos fijos ni comisiones porcentuales ya cargadas en Productos.</t>
      </text>
    </comment>
    <comment authorId="0" ref="E63">
      <text>
        <t xml:space="preserve">Cantidad necesaria para UNA unidad vendible. Ejemplo: 0,5 horas por servicio. Incluye mermas esperadas mediante la cantidad de insumo; evita aplicarlas dos veces.</t>
      </text>
    </comment>
    <comment authorId="0" ref="E30">
      <text>
        <t xml:space="preserve">Cantidad necesaria para UNA unidad vendible. Ejemplo: 0,5 horas por servicio. Incluye mermas esperadas mediante la cantidad de insumo; evita aplicarlas dos veces.</t>
      </text>
    </comment>
    <comment authorId="0" ref="F63">
      <text>
        <t xml:space="preserve">Costo por unidad de insumo en CLP netos de impuestos recuperables, o con impuestos no recuperables incluidos de forma consistente.</t>
      </text>
    </comment>
    <comment authorId="0" ref="F30">
      <text>
        <t xml:space="preserve">Costo por unidad de insumo en CLP netos de impuestos recuperables, o con impuestos no recuperables incluidos de forma consistente.</t>
      </text>
    </comment>
    <comment authorId="0" ref="G63">
      <text>
        <t xml:space="preserve">Cantidad por unidad × costo de insumo. La suma por SKU constituye su costo directo unitario.</t>
      </text>
    </comment>
    <comment authorId="0" ref="G30">
      <text>
        <t xml:space="preserve">Cantidad por unidad × costo de insumo. La suma por SKU constituye su costo directo unitario.</t>
      </text>
    </comment>
    <comment authorId="0" ref="H63">
      <text>
        <t xml:space="preserve">Revisar si falta SKU, el SKU está duplicado/no registrado o hay cantidades y costos inválidos.</t>
      </text>
    </comment>
    <comment authorId="0" ref="H30">
      <text>
        <t xml:space="preserve">Revisar si falta SKU, el SKU está duplicado/no registrado o hay cantidades y costos inválidos.</t>
      </text>
    </comment>
    <comment authorId="0" ref="C47">
      <text>
        <t xml:space="preserve">SKU al que pertenece el insumo. No mezclar conceptos entre productos.</t>
      </text>
    </comment>
    <comment authorId="0" ref="C14">
      <text>
        <t xml:space="preserve">SKU al que pertenece el insumo. No mezclar conceptos entre productos.</t>
      </text>
    </comment>
    <comment authorId="0" ref="D47">
      <text>
        <t xml:space="preserve">Nombre del material, trabajo o costo variable directo. No incluir los costos fijos ni comisiones porcentuales ya cargadas en Productos.</t>
      </text>
    </comment>
    <comment authorId="0" ref="D14">
      <text>
        <t xml:space="preserve">Nombre del material, trabajo o costo variable directo. No incluir los costos fijos ni comisiones porcentuales ya cargadas en Productos.</t>
      </text>
    </comment>
    <comment authorId="0" ref="E47">
      <text>
        <t xml:space="preserve">Cantidad necesaria para UNA unidad vendible. Ejemplo: 0,5 horas por servicio. Incluye mermas esperadas mediante la cantidad de insumo; evita aplicarlas dos veces.</t>
      </text>
    </comment>
    <comment authorId="0" ref="E14">
      <text>
        <t xml:space="preserve">Cantidad necesaria para UNA unidad vendible. Ejemplo: 0,5 horas por servicio. Incluye mermas esperadas mediante la cantidad de insumo; evita aplicarlas dos veces.</t>
      </text>
    </comment>
    <comment authorId="0" ref="F47">
      <text>
        <t xml:space="preserve">Costo por unidad de insumo en CLP netos de impuestos recuperables, o con impuestos no recuperables incluidos de forma consistente.</t>
      </text>
    </comment>
    <comment authorId="0" ref="F14">
      <text>
        <t xml:space="preserve">Costo por unidad de insumo en CLP netos de impuestos recuperables, o con impuestos no recuperables incluidos de forma consistente.</t>
      </text>
    </comment>
    <comment authorId="0" ref="G47">
      <text>
        <t xml:space="preserve">Cantidad por unidad × costo de insumo. La suma por SKU constituye su costo directo unitario.</t>
      </text>
    </comment>
    <comment authorId="0" ref="G14">
      <text>
        <t xml:space="preserve">Cantidad por unidad × costo de insumo. La suma por SKU constituye su costo directo unitario.</t>
      </text>
    </comment>
    <comment authorId="0" ref="H47">
      <text>
        <t xml:space="preserve">Revisar si falta SKU, el SKU está duplicado/no registrado o hay cantidades y costos inválidos.</t>
      </text>
    </comment>
    <comment authorId="0" ref="H14">
      <text>
        <t xml:space="preserve">Revisar si falta SKU, el SKU está duplicado/no registrado o hay cantidades y costos inválidos.</t>
      </text>
    </comment>
    <comment authorId="0" ref="C64">
      <text>
        <t xml:space="preserve">SKU al que pertenece el insumo. No mezclar conceptos entre productos.</t>
      </text>
    </comment>
    <comment authorId="0" ref="C31">
      <text>
        <t xml:space="preserve">SKU al que pertenece el insumo. No mezclar conceptos entre productos.</t>
      </text>
    </comment>
    <comment authorId="0" ref="D64">
      <text>
        <t xml:space="preserve">Nombre del material, trabajo o costo variable directo. No incluir los costos fijos ni comisiones porcentuales ya cargadas en Productos.</t>
      </text>
    </comment>
    <comment authorId="0" ref="D31">
      <text>
        <t xml:space="preserve">Nombre del material, trabajo o costo variable directo. No incluir los costos fijos ni comisiones porcentuales ya cargadas en Productos.</t>
      </text>
    </comment>
    <comment authorId="0" ref="E64">
      <text>
        <t xml:space="preserve">Cantidad necesaria para UNA unidad vendible. Ejemplo: 0,5 horas por servicio. Incluye mermas esperadas mediante la cantidad de insumo; evita aplicarlas dos veces.</t>
      </text>
    </comment>
    <comment authorId="0" ref="E31">
      <text>
        <t xml:space="preserve">Cantidad necesaria para UNA unidad vendible. Ejemplo: 0,5 horas por servicio. Incluye mermas esperadas mediante la cantidad de insumo; evita aplicarlas dos veces.</t>
      </text>
    </comment>
    <comment authorId="0" ref="F64">
      <text>
        <t xml:space="preserve">Costo por unidad de insumo en CLP netos de impuestos recuperables, o con impuestos no recuperables incluidos de forma consistente.</t>
      </text>
    </comment>
    <comment authorId="0" ref="F31">
      <text>
        <t xml:space="preserve">Costo por unidad de insumo en CLP netos de impuestos recuperables, o con impuestos no recuperables incluidos de forma consistente.</t>
      </text>
    </comment>
    <comment authorId="0" ref="G64">
      <text>
        <t xml:space="preserve">Cantidad por unidad × costo de insumo. La suma por SKU constituye su costo directo unitario.</t>
      </text>
    </comment>
    <comment authorId="0" ref="G31">
      <text>
        <t xml:space="preserve">Cantidad por unidad × costo de insumo. La suma por SKU constituye su costo directo unitario.</t>
      </text>
    </comment>
    <comment authorId="0" ref="H64">
      <text>
        <t xml:space="preserve">Revisar si falta SKU, el SKU está duplicado/no registrado o hay cantidades y costos inválidos.</t>
      </text>
    </comment>
    <comment authorId="0" ref="H31">
      <text>
        <t xml:space="preserve">Revisar si falta SKU, el SKU está duplicado/no registrado o hay cantidades y costos inválidos.</t>
      </text>
    </comment>
    <comment authorId="0" ref="C48">
      <text>
        <t xml:space="preserve">SKU al que pertenece el insumo. No mezclar conceptos entre productos.</t>
      </text>
    </comment>
    <comment authorId="0" ref="C15">
      <text>
        <t xml:space="preserve">SKU al que pertenece el insumo. No mezclar conceptos entre productos.</t>
      </text>
    </comment>
    <comment authorId="0" ref="D48">
      <text>
        <t xml:space="preserve">Nombre del material, trabajo o costo variable directo. No incluir los costos fijos ni comisiones porcentuales ya cargadas en Productos.</t>
      </text>
    </comment>
    <comment authorId="0" ref="D15">
      <text>
        <t xml:space="preserve">Nombre del material, trabajo o costo variable directo. No incluir los costos fijos ni comisiones porcentuales ya cargadas en Productos.</t>
      </text>
    </comment>
    <comment authorId="0" ref="E48">
      <text>
        <t xml:space="preserve">Cantidad necesaria para UNA unidad vendible. Ejemplo: 0,5 horas por servicio. Incluye mermas esperadas mediante la cantidad de insumo; evita aplicarlas dos veces.</t>
      </text>
    </comment>
    <comment authorId="0" ref="E15">
      <text>
        <t xml:space="preserve">Cantidad necesaria para UNA unidad vendible. Ejemplo: 0,5 horas por servicio. Incluye mermas esperadas mediante la cantidad de insumo; evita aplicarlas dos veces.</t>
      </text>
    </comment>
    <comment authorId="0" ref="F48">
      <text>
        <t xml:space="preserve">Costo por unidad de insumo en CLP netos de impuestos recuperables, o con impuestos no recuperables incluidos de forma consistente.</t>
      </text>
    </comment>
    <comment authorId="0" ref="F15">
      <text>
        <t xml:space="preserve">Costo por unidad de insumo en CLP netos de impuestos recuperables, o con impuestos no recuperables incluidos de forma consistente.</t>
      </text>
    </comment>
    <comment authorId="0" ref="G48">
      <text>
        <t xml:space="preserve">Cantidad por unidad × costo de insumo. La suma por SKU constituye su costo directo unitario.</t>
      </text>
    </comment>
    <comment authorId="0" ref="G15">
      <text>
        <t xml:space="preserve">Cantidad por unidad × costo de insumo. La suma por SKU constituye su costo directo unitario.</t>
      </text>
    </comment>
    <comment authorId="0" ref="H48">
      <text>
        <t xml:space="preserve">Revisar si falta SKU, el SKU está duplicado/no registrado o hay cantidades y costos inválidos.</t>
      </text>
    </comment>
    <comment authorId="0" ref="H15">
      <text>
        <t xml:space="preserve">Revisar si falta SKU, el SKU está duplicado/no registrado o hay cantidades y costos inválidos.</t>
      </text>
    </comment>
    <comment authorId="0" ref="C65">
      <text>
        <t xml:space="preserve">SKU al que pertenece el insumo. No mezclar conceptos entre productos.</t>
      </text>
    </comment>
    <comment authorId="0" ref="C32">
      <text>
        <t xml:space="preserve">SKU al que pertenece el insumo. No mezclar conceptos entre productos.</t>
      </text>
    </comment>
    <comment authorId="0" ref="D65">
      <text>
        <t xml:space="preserve">Nombre del material, trabajo o costo variable directo. No incluir los costos fijos ni comisiones porcentuales ya cargadas en Productos.</t>
      </text>
    </comment>
    <comment authorId="0" ref="D32">
      <text>
        <t xml:space="preserve">Nombre del material, trabajo o costo variable directo. No incluir los costos fijos ni comisiones porcentuales ya cargadas en Productos.</t>
      </text>
    </comment>
    <comment authorId="0" ref="E65">
      <text>
        <t xml:space="preserve">Cantidad necesaria para UNA unidad vendible. Ejemplo: 0,5 horas por servicio. Incluye mermas esperadas mediante la cantidad de insumo; evita aplicarlas dos veces.</t>
      </text>
    </comment>
    <comment authorId="0" ref="E32">
      <text>
        <t xml:space="preserve">Cantidad necesaria para UNA unidad vendible. Ejemplo: 0,5 horas por servicio. Incluye mermas esperadas mediante la cantidad de insumo; evita aplicarlas dos veces.</t>
      </text>
    </comment>
    <comment authorId="0" ref="F65">
      <text>
        <t xml:space="preserve">Costo por unidad de insumo en CLP netos de impuestos recuperables, o con impuestos no recuperables incluidos de forma consistente.</t>
      </text>
    </comment>
    <comment authorId="0" ref="F32">
      <text>
        <t xml:space="preserve">Costo por unidad de insumo en CLP netos de impuestos recuperables, o con impuestos no recuperables incluidos de forma consistente.</t>
      </text>
    </comment>
    <comment authorId="0" ref="G65">
      <text>
        <t xml:space="preserve">Cantidad por unidad × costo de insumo. La suma por SKU constituye su costo directo unitario.</t>
      </text>
    </comment>
    <comment authorId="0" ref="G32">
      <text>
        <t xml:space="preserve">Cantidad por unidad × costo de insumo. La suma por SKU constituye su costo directo unitario.</t>
      </text>
    </comment>
    <comment authorId="0" ref="H65">
      <text>
        <t xml:space="preserve">Revisar si falta SKU, el SKU está duplicado/no registrado o hay cantidades y costos inválidos.</t>
      </text>
    </comment>
    <comment authorId="0" ref="H32">
      <text>
        <t xml:space="preserve">Revisar si falta SKU, el SKU está duplicado/no registrado o hay cantidades y costos inválidos.</t>
      </text>
    </comment>
    <comment authorId="0" ref="C49">
      <text>
        <t xml:space="preserve">SKU al que pertenece el insumo. No mezclar conceptos entre productos.</t>
      </text>
    </comment>
    <comment authorId="0" ref="C16">
      <text>
        <t xml:space="preserve">SKU al que pertenece el insumo. No mezclar conceptos entre productos.</t>
      </text>
    </comment>
    <comment authorId="0" ref="D49">
      <text>
        <t xml:space="preserve">Nombre del material, trabajo o costo variable directo. No incluir los costos fijos ni comisiones porcentuales ya cargadas en Productos.</t>
      </text>
    </comment>
    <comment authorId="0" ref="D16">
      <text>
        <t xml:space="preserve">Nombre del material, trabajo o costo variable directo. No incluir los costos fijos ni comisiones porcentuales ya cargadas en Productos.</t>
      </text>
    </comment>
    <comment authorId="0" ref="E49">
      <text>
        <t xml:space="preserve">Cantidad necesaria para UNA unidad vendible. Ejemplo: 0,5 horas por servicio. Incluye mermas esperadas mediante la cantidad de insumo; evita aplicarlas dos veces.</t>
      </text>
    </comment>
    <comment authorId="0" ref="E16">
      <text>
        <t xml:space="preserve">Cantidad necesaria para UNA unidad vendible. Ejemplo: 0,5 horas por servicio. Incluye mermas esperadas mediante la cantidad de insumo; evita aplicarlas dos veces.</t>
      </text>
    </comment>
    <comment authorId="0" ref="F49">
      <text>
        <t xml:space="preserve">Costo por unidad de insumo en CLP netos de impuestos recuperables, o con impuestos no recuperables incluidos de forma consistente.</t>
      </text>
    </comment>
    <comment authorId="0" ref="F16">
      <text>
        <t xml:space="preserve">Costo por unidad de insumo en CLP netos de impuestos recuperables, o con impuestos no recuperables incluidos de forma consistente.</t>
      </text>
    </comment>
    <comment authorId="0" ref="G49">
      <text>
        <t xml:space="preserve">Cantidad por unidad × costo de insumo. La suma por SKU constituye su costo directo unitario.</t>
      </text>
    </comment>
    <comment authorId="0" ref="G16">
      <text>
        <t xml:space="preserve">Cantidad por unidad × costo de insumo. La suma por SKU constituye su costo directo unitario.</t>
      </text>
    </comment>
    <comment authorId="0" ref="H49">
      <text>
        <t xml:space="preserve">Revisar si falta SKU, el SKU está duplicado/no registrado o hay cantidades y costos inválidos.</t>
      </text>
    </comment>
    <comment authorId="0" ref="H16">
      <text>
        <t xml:space="preserve">Revisar si falta SKU, el SKU está duplicado/no registrado o hay cantidades y costos inválidos.</t>
      </text>
    </comment>
    <comment authorId="0" ref="C33">
      <text>
        <t xml:space="preserve">SKU al que pertenece el insumo. No mezclar conceptos entre productos.</t>
      </text>
    </comment>
    <comment authorId="0" ref="D33">
      <text>
        <t xml:space="preserve">Nombre del material, trabajo o costo variable directo. No incluir los costos fijos ni comisiones porcentuales ya cargadas en Productos.</t>
      </text>
    </comment>
    <comment authorId="0" ref="E33">
      <text>
        <t xml:space="preserve">Cantidad necesaria para UNA unidad vendible. Ejemplo: 0,5 horas por servicio. Incluye mermas esperadas mediante la cantidad de insumo; evita aplicarlas dos veces.</t>
      </text>
    </comment>
    <comment authorId="0" ref="F33">
      <text>
        <t xml:space="preserve">Costo por unidad de insumo en CLP netos de impuestos recuperables, o con impuestos no recuperables incluidos de forma consistente.</t>
      </text>
    </comment>
    <comment authorId="0" ref="G33">
      <text>
        <t xml:space="preserve">Cantidad por unidad × costo de insumo. La suma por SKU constituye su costo directo unitario.</t>
      </text>
    </comment>
    <comment authorId="0" ref="H33">
      <text>
        <t xml:space="preserve">Revisar si falta SKU, el SKU está duplicado/no registrado o hay cantidades y costos inválidos.</t>
      </text>
    </comment>
    <comment authorId="0" ref="C50">
      <text>
        <t xml:space="preserve">SKU al que pertenece el insumo. No mezclar conceptos entre productos.</t>
      </text>
    </comment>
    <comment authorId="0" ref="C17">
      <text>
        <t xml:space="preserve">SKU al que pertenece el insumo. No mezclar conceptos entre productos.</t>
      </text>
    </comment>
    <comment authorId="0" ref="D50">
      <text>
        <t xml:space="preserve">Nombre del material, trabajo o costo variable directo. No incluir los costos fijos ni comisiones porcentuales ya cargadas en Productos.</t>
      </text>
    </comment>
    <comment authorId="0" ref="D17">
      <text>
        <t xml:space="preserve">Nombre del material, trabajo o costo variable directo. No incluir los costos fijos ni comisiones porcentuales ya cargadas en Productos.</t>
      </text>
    </comment>
    <comment authorId="0" ref="E50">
      <text>
        <t xml:space="preserve">Cantidad necesaria para UNA unidad vendible. Ejemplo: 0,5 horas por servicio. Incluye mermas esperadas mediante la cantidad de insumo; evita aplicarlas dos veces.</t>
      </text>
    </comment>
    <comment authorId="0" ref="E17">
      <text>
        <t xml:space="preserve">Cantidad necesaria para UNA unidad vendible. Ejemplo: 0,5 horas por servicio. Incluye mermas esperadas mediante la cantidad de insumo; evita aplicarlas dos veces.</t>
      </text>
    </comment>
    <comment authorId="0" ref="F50">
      <text>
        <t xml:space="preserve">Costo por unidad de insumo en CLP netos de impuestos recuperables, o con impuestos no recuperables incluidos de forma consistente.</t>
      </text>
    </comment>
    <comment authorId="0" ref="F17">
      <text>
        <t xml:space="preserve">Costo por unidad de insumo en CLP netos de impuestos recuperables, o con impuestos no recuperables incluidos de forma consistente.</t>
      </text>
    </comment>
    <comment authorId="0" ref="G50">
      <text>
        <t xml:space="preserve">Cantidad por unidad × costo de insumo. La suma por SKU constituye su costo directo unitario.</t>
      </text>
    </comment>
    <comment authorId="0" ref="G17">
      <text>
        <t xml:space="preserve">Cantidad por unidad × costo de insumo. La suma por SKU constituye su costo directo unitario.</t>
      </text>
    </comment>
    <comment authorId="0" ref="H50">
      <text>
        <t xml:space="preserve">Revisar si falta SKU, el SKU está duplicado/no registrado o hay cantidades y costos inválidos.</t>
      </text>
    </comment>
    <comment authorId="0" ref="H17">
      <text>
        <t xml:space="preserve">Revisar si falta SKU, el SKU está duplicado/no registrado o hay cantidades y costos inválidos.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4">
      <text>
        <t xml:space="preserve">Concepto fijo mensual.</t>
      </text>
    </comment>
    <comment authorId="0" ref="D24">
      <text>
        <t xml:space="preserve">Importe mensual neto. No duplicar costos directos o comisiones.</t>
      </text>
    </comment>
    <comment authorId="0" ref="C22">
      <text>
        <t xml:space="preserve">Concepto fijo mensual.</t>
      </text>
    </comment>
    <comment authorId="0" ref="D22">
      <text>
        <t xml:space="preserve">Importe mensual neto. No duplicar costos directos o comisiones.</t>
      </text>
    </comment>
    <comment authorId="0" ref="C20">
      <text>
        <t xml:space="preserve">Concepto fijo mensual.</t>
      </text>
    </comment>
    <comment authorId="0" ref="D20">
      <text>
        <t xml:space="preserve">Importe mensual neto. No duplicar costos directos o comisiones.</t>
      </text>
    </comment>
    <comment authorId="0" ref="C18">
      <text>
        <t xml:space="preserve">Concepto fijo mensual.</t>
      </text>
    </comment>
    <comment authorId="0" ref="D18">
      <text>
        <t xml:space="preserve">Importe mensual neto. No duplicar costos directos o comisiones.</t>
      </text>
    </comment>
    <comment authorId="0" ref="C16">
      <text>
        <t xml:space="preserve">Concepto fijo mensual.</t>
      </text>
    </comment>
    <comment authorId="0" ref="D16">
      <text>
        <t xml:space="preserve">Importe mensual neto. No duplicar costos directos o comisiones.</t>
      </text>
    </comment>
    <comment authorId="0" ref="C14">
      <text>
        <t xml:space="preserve">Concepto fijo mensual.</t>
      </text>
    </comment>
    <comment authorId="0" ref="D14">
      <text>
        <t xml:space="preserve">Importe mensual neto. No duplicar costos directos o comisiones.</t>
      </text>
    </comment>
    <comment authorId="0" ref="C12">
      <text>
        <t xml:space="preserve">Concepto fijo mensual.</t>
      </text>
    </comment>
    <comment authorId="0" ref="D12">
      <text>
        <t xml:space="preserve">Importe mensual neto. No duplicar costos directos o comisiones.</t>
      </text>
    </comment>
    <comment authorId="0" ref="C10">
      <text>
        <t xml:space="preserve">Concepto fijo mensual.</t>
      </text>
    </comment>
    <comment authorId="0" ref="D10">
      <text>
        <t xml:space="preserve">Importe mensual neto. No duplicar costos directos o comisiones.</t>
      </text>
    </comment>
    <comment authorId="0" ref="C8">
      <text>
        <t xml:space="preserve">Concepto fijo mensual.</t>
      </text>
    </comment>
    <comment authorId="0" ref="D8">
      <text>
        <t xml:space="preserve">Importe mensual neto. No duplicar costos directos o comisiones.</t>
      </text>
    </comment>
    <comment authorId="0" ref="C6">
      <text>
        <t xml:space="preserve">Concepto fijo mensual.</t>
      </text>
    </comment>
    <comment authorId="0" ref="D6">
      <text>
        <t xml:space="preserve">Importe mensual neto. No duplicar costos directos o comisiones.</t>
      </text>
    </comment>
    <comment authorId="0" ref="C25">
      <text>
        <t xml:space="preserve">Concepto fijo mensual.</t>
      </text>
    </comment>
    <comment authorId="0" ref="D25">
      <text>
        <t xml:space="preserve">Importe mensual neto. No duplicar costos directos o comisiones.</t>
      </text>
    </comment>
    <comment authorId="0" ref="C23">
      <text>
        <t xml:space="preserve">Concepto fijo mensual.</t>
      </text>
    </comment>
    <comment authorId="0" ref="D23">
      <text>
        <t xml:space="preserve">Importe mensual neto. No duplicar costos directos o comisiones.</t>
      </text>
    </comment>
    <comment authorId="0" ref="C21">
      <text>
        <t xml:space="preserve">Concepto fijo mensual.</t>
      </text>
    </comment>
    <comment authorId="0" ref="D21">
      <text>
        <t xml:space="preserve">Importe mensual neto. No duplicar costos directos o comisiones.</t>
      </text>
    </comment>
    <comment authorId="0" ref="C19">
      <text>
        <t xml:space="preserve">Concepto fijo mensual.</t>
      </text>
    </comment>
    <comment authorId="0" ref="D19">
      <text>
        <t xml:space="preserve">Importe mensual neto. No duplicar costos directos o comisiones.</t>
      </text>
    </comment>
    <comment authorId="0" ref="C17">
      <text>
        <t xml:space="preserve">Concepto fijo mensual.</t>
      </text>
    </comment>
    <comment authorId="0" ref="D17">
      <text>
        <t xml:space="preserve">Importe mensual neto. No duplicar costos directos o comisiones.</t>
      </text>
    </comment>
    <comment authorId="0" ref="C15">
      <text>
        <t xml:space="preserve">Concepto fijo mensual.</t>
      </text>
    </comment>
    <comment authorId="0" ref="D15">
      <text>
        <t xml:space="preserve">Importe mensual neto. No duplicar costos directos o comisiones.</t>
      </text>
    </comment>
    <comment authorId="0" ref="C13">
      <text>
        <t xml:space="preserve">Concepto fijo mensual.</t>
      </text>
    </comment>
    <comment authorId="0" ref="D13">
      <text>
        <t xml:space="preserve">Importe mensual neto. No duplicar costos directos o comisiones.</t>
      </text>
    </comment>
    <comment authorId="0" ref="C11">
      <text>
        <t xml:space="preserve">Concepto fijo mensual.</t>
      </text>
    </comment>
    <comment authorId="0" ref="D11">
      <text>
        <t xml:space="preserve">Importe mensual neto. No duplicar costos directos o comisiones.</t>
      </text>
    </comment>
    <comment authorId="0" ref="C9">
      <text>
        <t xml:space="preserve">Concepto fijo mensual.</t>
      </text>
    </comment>
    <comment authorId="0" ref="D9">
      <text>
        <t xml:space="preserve">Importe mensual neto. No duplicar costos directos o comisiones.</t>
      </text>
    </comment>
    <comment authorId="0" ref="C7">
      <text>
        <t xml:space="preserve">Concepto fijo mensual.</t>
      </text>
    </comment>
    <comment authorId="0" ref="D7">
      <text>
        <t xml:space="preserve">Importe mensual neto. No duplicar costos directos o comisiones.</t>
      </text>
    </comment>
    <comment authorId="0" ref="D5">
      <text>
        <t xml:space="preserve">Costo fijo mensual neto, en CLP. El reparto por unidad depende del volumen previsto, no convierte un costo fijo en variable.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">
      <text>
        <t xml:space="preserve">SKU registrado en Productos.</t>
      </text>
    </comment>
    <comment authorId="0" ref="D6">
      <text>
        <t xml:space="preserve">Descripción del SKU.</t>
      </text>
    </comment>
    <comment authorId="0" ref="E6">
      <text>
        <t xml:space="preserve">Unidades mensuales previstas.</t>
      </text>
    </comment>
    <comment authorId="0" ref="F6">
      <text>
        <t xml:space="preserve">Suma de cantidades por unidad × costo de insumo, para este SKU.</t>
      </text>
    </comment>
    <comment authorId="0" ref="G6">
      <text>
        <t xml:space="preserve">Costos fijos mensuales × porcentaje asignado al producto.</t>
      </text>
    </comment>
    <comment authorId="0" ref="H6">
      <text>
        <t xml:space="preserve">Fijos asignados / unidades mensuales previstas.</t>
      </text>
    </comment>
    <comment authorId="0" ref="I6">
      <text>
        <t xml:space="preserve">Costo directo + fijo asignado por unidad. No incluye comisión proporcional.</t>
      </text>
    </comment>
    <comment authorId="0" ref="J6">
      <text>
        <t xml:space="preserve">1 − margen deseado − comisión. Debe ser estrictamente positivo.</t>
      </text>
    </comment>
    <comment authorId="0" ref="K6">
      <text>
        <t xml:space="preserve">Costo completo / (1 − margen − comisión). Es el ingreso neto después del descuento, sin impuesto.</t>
      </text>
    </comment>
    <comment authorId="0" ref="L6">
      <text>
        <t xml:space="preserve">Ingreso neto requerido / (1 − descuento). Precio de lista teórico sin impuesto.</t>
      </text>
    </comment>
    <comment authorId="0" ref="M6">
      <text>
        <t xml:space="preserve">Lista neta × (1 + impuesto). Todavía sin redondear.</t>
      </text>
    </comment>
    <comment authorId="0" ref="N6">
      <text>
        <t xml:space="preserve">Lista con impuesto redondeada hacia arriba al múltiplo elegido.</t>
      </text>
    </comment>
    <comment authorId="0" ref="O6">
      <text>
        <t xml:space="preserve">Precio final sin impuesto × (1 − descuento). Es el ingreso neto efectivamente realizado en el cálculo.</t>
      </text>
    </comment>
    <comment authorId="0" ref="P6">
      <text>
        <t xml:space="preserve">Ingreso neto realizado × comisión porcentual.</t>
      </text>
    </comment>
    <comment authorId="0" ref="Q6">
      <text>
        <t xml:space="preserve">Ingreso neto realizado − costo completo − comisión. Antes de impuesto sobre utilidades.</t>
      </text>
    </comment>
    <comment authorId="0" ref="R6">
      <text>
        <t xml:space="preserve">Utilidad por unidad / ingreso neto realizado. Se recalcula después del redondeo.</t>
      </text>
    </comment>
    <comment authorId="0" ref="S6">
      <text>
        <t xml:space="preserve">(Ingreso neto realizado − costo completo) / costo completo. Recargo antes de comisión: base distinta del margen de utilidad.</t>
      </text>
    </comment>
    <comment authorId="0" ref="T6">
      <text>
        <t xml:space="preserve">Utilidad por unidad × unidades previstas al mes.</t>
      </text>
    </comment>
    <comment authorId="0" ref="U6">
      <text>
        <t xml:space="preserve">OK si los supuestos son válidos y los costos fijos suman 100% de asignación. Un margen más comisión igual o mayor a 100% impide este método.</t>
      </text>
    </comment>
    <comment authorId="0" ref="V6">
      <text>
        <t xml:space="preserve">Utilidad por unidad al precio de lista comparativo neto, aplicando los mismos descuento y comisión. No modifica el precio propuesto.</t>
      </text>
    </comment>
    <comment authorId="0" ref="C7">
      <text>
        <t xml:space="preserve">SKU registrado en Productos.</t>
      </text>
    </comment>
    <comment authorId="0" ref="D7">
      <text>
        <t xml:space="preserve">Descripción del SKU.</t>
      </text>
    </comment>
    <comment authorId="0" ref="E7">
      <text>
        <t xml:space="preserve">Unidades mensuales previstas.</t>
      </text>
    </comment>
    <comment authorId="0" ref="F7">
      <text>
        <t xml:space="preserve">Suma de cantidades por unidad × costo de insumo, para este SKU.</t>
      </text>
    </comment>
    <comment authorId="0" ref="G7">
      <text>
        <t xml:space="preserve">Costos fijos mensuales × porcentaje asignado al producto.</t>
      </text>
    </comment>
    <comment authorId="0" ref="H7">
      <text>
        <t xml:space="preserve">Fijos asignados / unidades mensuales previstas.</t>
      </text>
    </comment>
    <comment authorId="0" ref="I7">
      <text>
        <t xml:space="preserve">Costo directo + fijo asignado por unidad. No incluye comisión proporcional.</t>
      </text>
    </comment>
    <comment authorId="0" ref="J7">
      <text>
        <t xml:space="preserve">1 − margen deseado − comisión. Debe ser estrictamente positivo.</t>
      </text>
    </comment>
    <comment authorId="0" ref="K7">
      <text>
        <t xml:space="preserve">Costo completo / (1 − margen − comisión). Es el ingreso neto después del descuento, sin impuesto.</t>
      </text>
    </comment>
    <comment authorId="0" ref="L7">
      <text>
        <t xml:space="preserve">Ingreso neto requerido / (1 − descuento). Precio de lista teórico sin impuesto.</t>
      </text>
    </comment>
    <comment authorId="0" ref="M7">
      <text>
        <t xml:space="preserve">Lista neta × (1 + impuesto). Todavía sin redondear.</t>
      </text>
    </comment>
    <comment authorId="0" ref="N7">
      <text>
        <t xml:space="preserve">Lista con impuesto redondeada hacia arriba al múltiplo elegido.</t>
      </text>
    </comment>
    <comment authorId="0" ref="O7">
      <text>
        <t xml:space="preserve">Precio final sin impuesto × (1 − descuento). Es el ingreso neto efectivamente realizado en el cálculo.</t>
      </text>
    </comment>
    <comment authorId="0" ref="P7">
      <text>
        <t xml:space="preserve">Ingreso neto realizado × comisión porcentual.</t>
      </text>
    </comment>
    <comment authorId="0" ref="Q7">
      <text>
        <t xml:space="preserve">Ingreso neto realizado − costo completo − comisión. Antes de impuesto sobre utilidades.</t>
      </text>
    </comment>
    <comment authorId="0" ref="R7">
      <text>
        <t xml:space="preserve">Utilidad por unidad / ingreso neto realizado. Se recalcula después del redondeo.</t>
      </text>
    </comment>
    <comment authorId="0" ref="S7">
      <text>
        <t xml:space="preserve">(Ingreso neto realizado − costo completo) / costo completo. Recargo antes de comisión: base distinta del margen de utilidad.</t>
      </text>
    </comment>
    <comment authorId="0" ref="T7">
      <text>
        <t xml:space="preserve">Utilidad por unidad × unidades previstas al mes.</t>
      </text>
    </comment>
    <comment authorId="0" ref="U7">
      <text>
        <t xml:space="preserve">OK si los supuestos son válidos y los costos fijos suman 100% de asignación. Un margen más comisión igual o mayor a 100% impide este método.</t>
      </text>
    </comment>
    <comment authorId="0" ref="V7">
      <text>
        <t xml:space="preserve">Utilidad por unidad al precio de lista comparativo neto, aplicando los mismos descuento y comisión. No modifica el precio propuesto.</t>
      </text>
    </comment>
    <comment authorId="0" ref="C8">
      <text>
        <t xml:space="preserve">SKU registrado en Productos.</t>
      </text>
    </comment>
    <comment authorId="0" ref="D8">
      <text>
        <t xml:space="preserve">Descripción del SKU.</t>
      </text>
    </comment>
    <comment authorId="0" ref="E8">
      <text>
        <t xml:space="preserve">Unidades mensuales previstas.</t>
      </text>
    </comment>
    <comment authorId="0" ref="F8">
      <text>
        <t xml:space="preserve">Suma de cantidades por unidad × costo de insumo, para este SKU.</t>
      </text>
    </comment>
    <comment authorId="0" ref="G8">
      <text>
        <t xml:space="preserve">Costos fijos mensuales × porcentaje asignado al producto.</t>
      </text>
    </comment>
    <comment authorId="0" ref="H8">
      <text>
        <t xml:space="preserve">Fijos asignados / unidades mensuales previstas.</t>
      </text>
    </comment>
    <comment authorId="0" ref="I8">
      <text>
        <t xml:space="preserve">Costo directo + fijo asignado por unidad. No incluye comisión proporcional.</t>
      </text>
    </comment>
    <comment authorId="0" ref="J8">
      <text>
        <t xml:space="preserve">1 − margen deseado − comisión. Debe ser estrictamente positivo.</t>
      </text>
    </comment>
    <comment authorId="0" ref="K8">
      <text>
        <t xml:space="preserve">Costo completo / (1 − margen − comisión). Es el ingreso neto después del descuento, sin impuesto.</t>
      </text>
    </comment>
    <comment authorId="0" ref="L8">
      <text>
        <t xml:space="preserve">Ingreso neto requerido / (1 − descuento). Precio de lista teórico sin impuesto.</t>
      </text>
    </comment>
    <comment authorId="0" ref="M8">
      <text>
        <t xml:space="preserve">Lista neta × (1 + impuesto). Todavía sin redondear.</t>
      </text>
    </comment>
    <comment authorId="0" ref="N8">
      <text>
        <t xml:space="preserve">Lista con impuesto redondeada hacia arriba al múltiplo elegido.</t>
      </text>
    </comment>
    <comment authorId="0" ref="O8">
      <text>
        <t xml:space="preserve">Precio final sin impuesto × (1 − descuento). Es el ingreso neto efectivamente realizado en el cálculo.</t>
      </text>
    </comment>
    <comment authorId="0" ref="P8">
      <text>
        <t xml:space="preserve">Ingreso neto realizado × comisión porcentual.</t>
      </text>
    </comment>
    <comment authorId="0" ref="Q8">
      <text>
        <t xml:space="preserve">Ingreso neto realizado − costo completo − comisión. Antes de impuesto sobre utilidades.</t>
      </text>
    </comment>
    <comment authorId="0" ref="R8">
      <text>
        <t xml:space="preserve">Utilidad por unidad / ingreso neto realizado. Se recalcula después del redondeo.</t>
      </text>
    </comment>
    <comment authorId="0" ref="S8">
      <text>
        <t xml:space="preserve">(Ingreso neto realizado − costo completo) / costo completo. Recargo antes de comisión: base distinta del margen de utilidad.</t>
      </text>
    </comment>
    <comment authorId="0" ref="T8">
      <text>
        <t xml:space="preserve">Utilidad por unidad × unidades previstas al mes.</t>
      </text>
    </comment>
    <comment authorId="0" ref="U8">
      <text>
        <t xml:space="preserve">OK si los supuestos son válidos y los costos fijos suman 100% de asignación. Un margen más comisión igual o mayor a 100% impide este método.</t>
      </text>
    </comment>
    <comment authorId="0" ref="V8">
      <text>
        <t xml:space="preserve">Utilidad por unidad al precio de lista comparativo neto, aplicando los mismos descuento y comisión. No modifica el precio propuesto.</t>
      </text>
    </comment>
    <comment authorId="0" ref="C9">
      <text>
        <t xml:space="preserve">SKU registrado en Productos.</t>
      </text>
    </comment>
    <comment authorId="0" ref="D9">
      <text>
        <t xml:space="preserve">Descripción del SKU.</t>
      </text>
    </comment>
    <comment authorId="0" ref="E9">
      <text>
        <t xml:space="preserve">Unidades mensuales previstas.</t>
      </text>
    </comment>
    <comment authorId="0" ref="F9">
      <text>
        <t xml:space="preserve">Suma de cantidades por unidad × costo de insumo, para este SKU.</t>
      </text>
    </comment>
    <comment authorId="0" ref="G9">
      <text>
        <t xml:space="preserve">Costos fijos mensuales × porcentaje asignado al producto.</t>
      </text>
    </comment>
    <comment authorId="0" ref="H9">
      <text>
        <t xml:space="preserve">Fijos asignados / unidades mensuales previstas.</t>
      </text>
    </comment>
    <comment authorId="0" ref="I9">
      <text>
        <t xml:space="preserve">Costo directo + fijo asignado por unidad. No incluye comisión proporcional.</t>
      </text>
    </comment>
    <comment authorId="0" ref="J9">
      <text>
        <t xml:space="preserve">1 − margen deseado − comisión. Debe ser estrictamente positivo.</t>
      </text>
    </comment>
    <comment authorId="0" ref="K9">
      <text>
        <t xml:space="preserve">Costo completo / (1 − margen − comisión). Es el ingreso neto después del descuento, sin impuesto.</t>
      </text>
    </comment>
    <comment authorId="0" ref="L9">
      <text>
        <t xml:space="preserve">Ingreso neto requerido / (1 − descuento). Precio de lista teórico sin impuesto.</t>
      </text>
    </comment>
    <comment authorId="0" ref="M9">
      <text>
        <t xml:space="preserve">Lista neta × (1 + impuesto). Todavía sin redondear.</t>
      </text>
    </comment>
    <comment authorId="0" ref="N9">
      <text>
        <t xml:space="preserve">Lista con impuesto redondeada hacia arriba al múltiplo elegido.</t>
      </text>
    </comment>
    <comment authorId="0" ref="O9">
      <text>
        <t xml:space="preserve">Precio final sin impuesto × (1 − descuento). Es el ingreso neto efectivamente realizado en el cálculo.</t>
      </text>
    </comment>
    <comment authorId="0" ref="P9">
      <text>
        <t xml:space="preserve">Ingreso neto realizado × comisión porcentual.</t>
      </text>
    </comment>
    <comment authorId="0" ref="Q9">
      <text>
        <t xml:space="preserve">Ingreso neto realizado − costo completo − comisión. Antes de impuesto sobre utilidades.</t>
      </text>
    </comment>
    <comment authorId="0" ref="R9">
      <text>
        <t xml:space="preserve">Utilidad por unidad / ingreso neto realizado. Se recalcula después del redondeo.</t>
      </text>
    </comment>
    <comment authorId="0" ref="S9">
      <text>
        <t xml:space="preserve">(Ingreso neto realizado − costo completo) / costo completo. Recargo antes de comisión: base distinta del margen de utilidad.</t>
      </text>
    </comment>
    <comment authorId="0" ref="T9">
      <text>
        <t xml:space="preserve">Utilidad por unidad × unidades previstas al mes.</t>
      </text>
    </comment>
    <comment authorId="0" ref="U9">
      <text>
        <t xml:space="preserve">OK si los supuestos son válidos y los costos fijos suman 100% de asignación. Un margen más comisión igual o mayor a 100% impide este método.</t>
      </text>
    </comment>
    <comment authorId="0" ref="V9">
      <text>
        <t xml:space="preserve">Utilidad por unidad al precio de lista comparativo neto, aplicando los mismos descuento y comisión. No modifica el precio propuesto.</t>
      </text>
    </comment>
    <comment authorId="0" ref="C10">
      <text>
        <t xml:space="preserve">SKU registrado en Productos.</t>
      </text>
    </comment>
    <comment authorId="0" ref="D10">
      <text>
        <t xml:space="preserve">Descripción del SKU.</t>
      </text>
    </comment>
    <comment authorId="0" ref="E10">
      <text>
        <t xml:space="preserve">Unidades mensuales previstas.</t>
      </text>
    </comment>
    <comment authorId="0" ref="F10">
      <text>
        <t xml:space="preserve">Suma de cantidades por unidad × costo de insumo, para este SKU.</t>
      </text>
    </comment>
    <comment authorId="0" ref="G10">
      <text>
        <t xml:space="preserve">Costos fijos mensuales × porcentaje asignado al producto.</t>
      </text>
    </comment>
    <comment authorId="0" ref="H10">
      <text>
        <t xml:space="preserve">Fijos asignados / unidades mensuales previstas.</t>
      </text>
    </comment>
    <comment authorId="0" ref="I10">
      <text>
        <t xml:space="preserve">Costo directo + fijo asignado por unidad. No incluye comisión proporcional.</t>
      </text>
    </comment>
    <comment authorId="0" ref="J10">
      <text>
        <t xml:space="preserve">1 − margen deseado − comisión. Debe ser estrictamente positivo.</t>
      </text>
    </comment>
    <comment authorId="0" ref="K10">
      <text>
        <t xml:space="preserve">Costo completo / (1 − margen − comisión). Es el ingreso neto después del descuento, sin impuesto.</t>
      </text>
    </comment>
    <comment authorId="0" ref="L10">
      <text>
        <t xml:space="preserve">Ingreso neto requerido / (1 − descuento). Precio de lista teórico sin impuesto.</t>
      </text>
    </comment>
    <comment authorId="0" ref="M10">
      <text>
        <t xml:space="preserve">Lista neta × (1 + impuesto). Todavía sin redondear.</t>
      </text>
    </comment>
    <comment authorId="0" ref="N10">
      <text>
        <t xml:space="preserve">Lista con impuesto redondeada hacia arriba al múltiplo elegido.</t>
      </text>
    </comment>
    <comment authorId="0" ref="O10">
      <text>
        <t xml:space="preserve">Precio final sin impuesto × (1 − descuento). Es el ingreso neto efectivamente realizado en el cálculo.</t>
      </text>
    </comment>
    <comment authorId="0" ref="P10">
      <text>
        <t xml:space="preserve">Ingreso neto realizado × comisión porcentual.</t>
      </text>
    </comment>
    <comment authorId="0" ref="Q10">
      <text>
        <t xml:space="preserve">Ingreso neto realizado − costo completo − comisión. Antes de impuesto sobre utilidades.</t>
      </text>
    </comment>
    <comment authorId="0" ref="R10">
      <text>
        <t xml:space="preserve">Utilidad por unidad / ingreso neto realizado. Se recalcula después del redondeo.</t>
      </text>
    </comment>
    <comment authorId="0" ref="S10">
      <text>
        <t xml:space="preserve">(Ingreso neto realizado − costo completo) / costo completo. Recargo antes de comisión: base distinta del margen de utilidad.</t>
      </text>
    </comment>
    <comment authorId="0" ref="T10">
      <text>
        <t xml:space="preserve">Utilidad por unidad × unidades previstas al mes.</t>
      </text>
    </comment>
    <comment authorId="0" ref="U10">
      <text>
        <t xml:space="preserve">OK si los supuestos son válidos y los costos fijos suman 100% de asignación. Un margen más comisión igual o mayor a 100% impide este método.</t>
      </text>
    </comment>
    <comment authorId="0" ref="V10">
      <text>
        <t xml:space="preserve">Utilidad por unidad al precio de lista comparativo neto, aplicando los mismos descuento y comisión. No modifica el precio propuesto.</t>
      </text>
    </comment>
    <comment authorId="0" ref="C11">
      <text>
        <t xml:space="preserve">SKU registrado en Productos.</t>
      </text>
    </comment>
    <comment authorId="0" ref="D11">
      <text>
        <t xml:space="preserve">Descripción del SKU.</t>
      </text>
    </comment>
    <comment authorId="0" ref="E11">
      <text>
        <t xml:space="preserve">Unidades mensuales previstas.</t>
      </text>
    </comment>
    <comment authorId="0" ref="F11">
      <text>
        <t xml:space="preserve">Suma de cantidades por unidad × costo de insumo, para este SKU.</t>
      </text>
    </comment>
    <comment authorId="0" ref="G11">
      <text>
        <t xml:space="preserve">Costos fijos mensuales × porcentaje asignado al producto.</t>
      </text>
    </comment>
    <comment authorId="0" ref="H11">
      <text>
        <t xml:space="preserve">Fijos asignados / unidades mensuales previstas.</t>
      </text>
    </comment>
    <comment authorId="0" ref="I11">
      <text>
        <t xml:space="preserve">Costo directo + fijo asignado por unidad. No incluye comisión proporcional.</t>
      </text>
    </comment>
    <comment authorId="0" ref="J11">
      <text>
        <t xml:space="preserve">1 − margen deseado − comisión. Debe ser estrictamente positivo.</t>
      </text>
    </comment>
    <comment authorId="0" ref="K11">
      <text>
        <t xml:space="preserve">Costo completo / (1 − margen − comisión). Es el ingreso neto después del descuento, sin impuesto.</t>
      </text>
    </comment>
    <comment authorId="0" ref="L11">
      <text>
        <t xml:space="preserve">Ingreso neto requerido / (1 − descuento). Precio de lista teórico sin impuesto.</t>
      </text>
    </comment>
    <comment authorId="0" ref="M11">
      <text>
        <t xml:space="preserve">Lista neta × (1 + impuesto). Todavía sin redondear.</t>
      </text>
    </comment>
    <comment authorId="0" ref="N11">
      <text>
        <t xml:space="preserve">Lista con impuesto redondeada hacia arriba al múltiplo elegido.</t>
      </text>
    </comment>
    <comment authorId="0" ref="O11">
      <text>
        <t xml:space="preserve">Precio final sin impuesto × (1 − descuento). Es el ingreso neto efectivamente realizado en el cálculo.</t>
      </text>
    </comment>
    <comment authorId="0" ref="P11">
      <text>
        <t xml:space="preserve">Ingreso neto realizado × comisión porcentual.</t>
      </text>
    </comment>
    <comment authorId="0" ref="Q11">
      <text>
        <t xml:space="preserve">Ingreso neto realizado − costo completo − comisión. Antes de impuesto sobre utilidades.</t>
      </text>
    </comment>
    <comment authorId="0" ref="R11">
      <text>
        <t xml:space="preserve">Utilidad por unidad / ingreso neto realizado. Se recalcula después del redondeo.</t>
      </text>
    </comment>
    <comment authorId="0" ref="S11">
      <text>
        <t xml:space="preserve">(Ingreso neto realizado − costo completo) / costo completo. Recargo antes de comisión: base distinta del margen de utilidad.</t>
      </text>
    </comment>
    <comment authorId="0" ref="T11">
      <text>
        <t xml:space="preserve">Utilidad por unidad × unidades previstas al mes.</t>
      </text>
    </comment>
    <comment authorId="0" ref="U11">
      <text>
        <t xml:space="preserve">OK si los supuestos son válidos y los costos fijos suman 100% de asignación. Un margen más comisión igual o mayor a 100% impide este método.</t>
      </text>
    </comment>
    <comment authorId="0" ref="V11">
      <text>
        <t xml:space="preserve">Utilidad por unidad al precio de lista comparativo neto, aplicando los mismos descuento y comisión. No modifica el precio propuesto.</t>
      </text>
    </comment>
    <comment authorId="0" ref="C12">
      <text>
        <t xml:space="preserve">SKU registrado en Productos.</t>
      </text>
    </comment>
    <comment authorId="0" ref="D12">
      <text>
        <t xml:space="preserve">Descripción del SKU.</t>
      </text>
    </comment>
    <comment authorId="0" ref="E12">
      <text>
        <t xml:space="preserve">Unidades mensuales previstas.</t>
      </text>
    </comment>
    <comment authorId="0" ref="F12">
      <text>
        <t xml:space="preserve">Suma de cantidades por unidad × costo de insumo, para este SKU.</t>
      </text>
    </comment>
    <comment authorId="0" ref="G12">
      <text>
        <t xml:space="preserve">Costos fijos mensuales × porcentaje asignado al producto.</t>
      </text>
    </comment>
    <comment authorId="0" ref="H12">
      <text>
        <t xml:space="preserve">Fijos asignados / unidades mensuales previstas.</t>
      </text>
    </comment>
    <comment authorId="0" ref="I12">
      <text>
        <t xml:space="preserve">Costo directo + fijo asignado por unidad. No incluye comisión proporcional.</t>
      </text>
    </comment>
    <comment authorId="0" ref="J12">
      <text>
        <t xml:space="preserve">1 − margen deseado − comisión. Debe ser estrictamente positivo.</t>
      </text>
    </comment>
    <comment authorId="0" ref="K12">
      <text>
        <t xml:space="preserve">Costo completo / (1 − margen − comisión). Es el ingreso neto después del descuento, sin impuesto.</t>
      </text>
    </comment>
    <comment authorId="0" ref="L12">
      <text>
        <t xml:space="preserve">Ingreso neto requerido / (1 − descuento). Precio de lista teórico sin impuesto.</t>
      </text>
    </comment>
    <comment authorId="0" ref="M12">
      <text>
        <t xml:space="preserve">Lista neta × (1 + impuesto). Todavía sin redondear.</t>
      </text>
    </comment>
    <comment authorId="0" ref="N12">
      <text>
        <t xml:space="preserve">Lista con impuesto redondeada hacia arriba al múltiplo elegido.</t>
      </text>
    </comment>
    <comment authorId="0" ref="O12">
      <text>
        <t xml:space="preserve">Precio final sin impuesto × (1 − descuento). Es el ingreso neto efectivamente realizado en el cálculo.</t>
      </text>
    </comment>
    <comment authorId="0" ref="P12">
      <text>
        <t xml:space="preserve">Ingreso neto realizado × comisión porcentual.</t>
      </text>
    </comment>
    <comment authorId="0" ref="Q12">
      <text>
        <t xml:space="preserve">Ingreso neto realizado − costo completo − comisión. Antes de impuesto sobre utilidades.</t>
      </text>
    </comment>
    <comment authorId="0" ref="R12">
      <text>
        <t xml:space="preserve">Utilidad por unidad / ingreso neto realizado. Se recalcula después del redondeo.</t>
      </text>
    </comment>
    <comment authorId="0" ref="S12">
      <text>
        <t xml:space="preserve">(Ingreso neto realizado − costo completo) / costo completo. Recargo antes de comisión: base distinta del margen de utilidad.</t>
      </text>
    </comment>
    <comment authorId="0" ref="T12">
      <text>
        <t xml:space="preserve">Utilidad por unidad × unidades previstas al mes.</t>
      </text>
    </comment>
    <comment authorId="0" ref="U12">
      <text>
        <t xml:space="preserve">OK si los supuestos son válidos y los costos fijos suman 100% de asignación. Un margen más comisión igual o mayor a 100% impide este método.</t>
      </text>
    </comment>
    <comment authorId="0" ref="V12">
      <text>
        <t xml:space="preserve">Utilidad por unidad al precio de lista comparativo neto, aplicando los mismos descuento y comisión. No modifica el precio propuesto.</t>
      </text>
    </comment>
    <comment authorId="0" ref="C13">
      <text>
        <t xml:space="preserve">SKU registrado en Productos.</t>
      </text>
    </comment>
    <comment authorId="0" ref="D13">
      <text>
        <t xml:space="preserve">Descripción del SKU.</t>
      </text>
    </comment>
    <comment authorId="0" ref="E13">
      <text>
        <t xml:space="preserve">Unidades mensuales previstas.</t>
      </text>
    </comment>
    <comment authorId="0" ref="F13">
      <text>
        <t xml:space="preserve">Suma de cantidades por unidad × costo de insumo, para este SKU.</t>
      </text>
    </comment>
    <comment authorId="0" ref="G13">
      <text>
        <t xml:space="preserve">Costos fijos mensuales × porcentaje asignado al producto.</t>
      </text>
    </comment>
    <comment authorId="0" ref="H13">
      <text>
        <t xml:space="preserve">Fijos asignados / unidades mensuales previstas.</t>
      </text>
    </comment>
    <comment authorId="0" ref="I13">
      <text>
        <t xml:space="preserve">Costo directo + fijo asignado por unidad. No incluye comisión proporcional.</t>
      </text>
    </comment>
    <comment authorId="0" ref="J13">
      <text>
        <t xml:space="preserve">1 − margen deseado − comisión. Debe ser estrictamente positivo.</t>
      </text>
    </comment>
    <comment authorId="0" ref="K13">
      <text>
        <t xml:space="preserve">Costo completo / (1 − margen − comisión). Es el ingreso neto después del descuento, sin impuesto.</t>
      </text>
    </comment>
    <comment authorId="0" ref="L13">
      <text>
        <t xml:space="preserve">Ingreso neto requerido / (1 − descuento). Precio de lista teórico sin impuesto.</t>
      </text>
    </comment>
    <comment authorId="0" ref="M13">
      <text>
        <t xml:space="preserve">Lista neta × (1 + impuesto). Todavía sin redondear.</t>
      </text>
    </comment>
    <comment authorId="0" ref="N13">
      <text>
        <t xml:space="preserve">Lista con impuesto redondeada hacia arriba al múltiplo elegido.</t>
      </text>
    </comment>
    <comment authorId="0" ref="O13">
      <text>
        <t xml:space="preserve">Precio final sin impuesto × (1 − descuento). Es el ingreso neto efectivamente realizado en el cálculo.</t>
      </text>
    </comment>
    <comment authorId="0" ref="P13">
      <text>
        <t xml:space="preserve">Ingreso neto realizado × comisión porcentual.</t>
      </text>
    </comment>
    <comment authorId="0" ref="Q13">
      <text>
        <t xml:space="preserve">Ingreso neto realizado − costo completo − comisión. Antes de impuesto sobre utilidades.</t>
      </text>
    </comment>
    <comment authorId="0" ref="R13">
      <text>
        <t xml:space="preserve">Utilidad por unidad / ingreso neto realizado. Se recalcula después del redondeo.</t>
      </text>
    </comment>
    <comment authorId="0" ref="S13">
      <text>
        <t xml:space="preserve">(Ingreso neto realizado − costo completo) / costo completo. Recargo antes de comisión: base distinta del margen de utilidad.</t>
      </text>
    </comment>
    <comment authorId="0" ref="T13">
      <text>
        <t xml:space="preserve">Utilidad por unidad × unidades previstas al mes.</t>
      </text>
    </comment>
    <comment authorId="0" ref="U13">
      <text>
        <t xml:space="preserve">OK si los supuestos son válidos y los costos fijos suman 100% de asignación. Un margen más comisión igual o mayor a 100% impide este método.</t>
      </text>
    </comment>
    <comment authorId="0" ref="V13">
      <text>
        <t xml:space="preserve">Utilidad por unidad al precio de lista comparativo neto, aplicando los mismos descuento y comisión. No modifica el precio propuesto.</t>
      </text>
    </comment>
    <comment authorId="0" ref="C14">
      <text>
        <t xml:space="preserve">SKU registrado en Productos.</t>
      </text>
    </comment>
    <comment authorId="0" ref="D14">
      <text>
        <t xml:space="preserve">Descripción del SKU.</t>
      </text>
    </comment>
    <comment authorId="0" ref="E14">
      <text>
        <t xml:space="preserve">Unidades mensuales previstas.</t>
      </text>
    </comment>
    <comment authorId="0" ref="F14">
      <text>
        <t xml:space="preserve">Suma de cantidades por unidad × costo de insumo, para este SKU.</t>
      </text>
    </comment>
    <comment authorId="0" ref="G14">
      <text>
        <t xml:space="preserve">Costos fijos mensuales × porcentaje asignado al producto.</t>
      </text>
    </comment>
    <comment authorId="0" ref="H14">
      <text>
        <t xml:space="preserve">Fijos asignados / unidades mensuales previstas.</t>
      </text>
    </comment>
    <comment authorId="0" ref="I14">
      <text>
        <t xml:space="preserve">Costo directo + fijo asignado por unidad. No incluye comisión proporcional.</t>
      </text>
    </comment>
    <comment authorId="0" ref="J14">
      <text>
        <t xml:space="preserve">1 − margen deseado − comisión. Debe ser estrictamente positivo.</t>
      </text>
    </comment>
    <comment authorId="0" ref="K14">
      <text>
        <t xml:space="preserve">Costo completo / (1 − margen − comisión). Es el ingreso neto después del descuento, sin impuesto.</t>
      </text>
    </comment>
    <comment authorId="0" ref="L14">
      <text>
        <t xml:space="preserve">Ingreso neto requerido / (1 − descuento). Precio de lista teórico sin impuesto.</t>
      </text>
    </comment>
    <comment authorId="0" ref="M14">
      <text>
        <t xml:space="preserve">Lista neta × (1 + impuesto). Todavía sin redondear.</t>
      </text>
    </comment>
    <comment authorId="0" ref="N14">
      <text>
        <t xml:space="preserve">Lista con impuesto redondeada hacia arriba al múltiplo elegido.</t>
      </text>
    </comment>
    <comment authorId="0" ref="O14">
      <text>
        <t xml:space="preserve">Precio final sin impuesto × (1 − descuento). Es el ingreso neto efectivamente realizado en el cálculo.</t>
      </text>
    </comment>
    <comment authorId="0" ref="P14">
      <text>
        <t xml:space="preserve">Ingreso neto realizado × comisión porcentual.</t>
      </text>
    </comment>
    <comment authorId="0" ref="Q14">
      <text>
        <t xml:space="preserve">Ingreso neto realizado − costo completo − comisión. Antes de impuesto sobre utilidades.</t>
      </text>
    </comment>
    <comment authorId="0" ref="R14">
      <text>
        <t xml:space="preserve">Utilidad por unidad / ingreso neto realizado. Se recalcula después del redondeo.</t>
      </text>
    </comment>
    <comment authorId="0" ref="S14">
      <text>
        <t xml:space="preserve">(Ingreso neto realizado − costo completo) / costo completo. Recargo antes de comisión: base distinta del margen de utilidad.</t>
      </text>
    </comment>
    <comment authorId="0" ref="T14">
      <text>
        <t xml:space="preserve">Utilidad por unidad × unidades previstas al mes.</t>
      </text>
    </comment>
    <comment authorId="0" ref="U14">
      <text>
        <t xml:space="preserve">OK si los supuestos son válidos y los costos fijos suman 100% de asignación. Un margen más comisión igual o mayor a 100% impide este método.</t>
      </text>
    </comment>
    <comment authorId="0" ref="V14">
      <text>
        <t xml:space="preserve">Utilidad por unidad al precio de lista comparativo neto, aplicando los mismos descuento y comisión. No modifica el precio propuesto.</t>
      </text>
    </comment>
    <comment authorId="0" ref="C15">
      <text>
        <t xml:space="preserve">SKU registrado en Productos.</t>
      </text>
    </comment>
    <comment authorId="0" ref="D15">
      <text>
        <t xml:space="preserve">Descripción del SKU.</t>
      </text>
    </comment>
    <comment authorId="0" ref="E15">
      <text>
        <t xml:space="preserve">Unidades mensuales previstas.</t>
      </text>
    </comment>
    <comment authorId="0" ref="F15">
      <text>
        <t xml:space="preserve">Suma de cantidades por unidad × costo de insumo, para este SKU.</t>
      </text>
    </comment>
    <comment authorId="0" ref="G15">
      <text>
        <t xml:space="preserve">Costos fijos mensuales × porcentaje asignado al producto.</t>
      </text>
    </comment>
    <comment authorId="0" ref="H15">
      <text>
        <t xml:space="preserve">Fijos asignados / unidades mensuales previstas.</t>
      </text>
    </comment>
    <comment authorId="0" ref="I15">
      <text>
        <t xml:space="preserve">Costo directo + fijo asignado por unidad. No incluye comisión proporcional.</t>
      </text>
    </comment>
    <comment authorId="0" ref="J15">
      <text>
        <t xml:space="preserve">1 − margen deseado − comisión. Debe ser estrictamente positivo.</t>
      </text>
    </comment>
    <comment authorId="0" ref="K15">
      <text>
        <t xml:space="preserve">Costo completo / (1 − margen − comisión). Es el ingreso neto después del descuento, sin impuesto.</t>
      </text>
    </comment>
    <comment authorId="0" ref="L15">
      <text>
        <t xml:space="preserve">Ingreso neto requerido / (1 − descuento). Precio de lista teórico sin impuesto.</t>
      </text>
    </comment>
    <comment authorId="0" ref="M15">
      <text>
        <t xml:space="preserve">Lista neta × (1 + impuesto). Todavía sin redondear.</t>
      </text>
    </comment>
    <comment authorId="0" ref="N15">
      <text>
        <t xml:space="preserve">Lista con impuesto redondeada hacia arriba al múltiplo elegido.</t>
      </text>
    </comment>
    <comment authorId="0" ref="O15">
      <text>
        <t xml:space="preserve">Precio final sin impuesto × (1 − descuento). Es el ingreso neto efectivamente realizado en el cálculo.</t>
      </text>
    </comment>
    <comment authorId="0" ref="P15">
      <text>
        <t xml:space="preserve">Ingreso neto realizado × comisión porcentual.</t>
      </text>
    </comment>
    <comment authorId="0" ref="Q15">
      <text>
        <t xml:space="preserve">Ingreso neto realizado − costo completo − comisión. Antes de impuesto sobre utilidades.</t>
      </text>
    </comment>
    <comment authorId="0" ref="R15">
      <text>
        <t xml:space="preserve">Utilidad por unidad / ingreso neto realizado. Se recalcula después del redondeo.</t>
      </text>
    </comment>
    <comment authorId="0" ref="S15">
      <text>
        <t xml:space="preserve">(Ingreso neto realizado − costo completo) / costo completo. Recargo antes de comisión: base distinta del margen de utilidad.</t>
      </text>
    </comment>
    <comment authorId="0" ref="T15">
      <text>
        <t xml:space="preserve">Utilidad por unidad × unidades previstas al mes.</t>
      </text>
    </comment>
    <comment authorId="0" ref="U15">
      <text>
        <t xml:space="preserve">OK si los supuestos son válidos y los costos fijos suman 100% de asignación. Un margen más comisión igual o mayor a 100% impide este método.</t>
      </text>
    </comment>
    <comment authorId="0" ref="V15">
      <text>
        <t xml:space="preserve">Utilidad por unidad al precio de lista comparativo neto, aplicando los mismos descuento y comisión. No modifica el precio propuesto.</t>
      </text>
    </comment>
  </commentList>
</comments>
</file>

<file path=xl/sharedStrings.xml><?xml version="1.0" encoding="utf-8"?>
<sst xmlns="http://schemas.openxmlformats.org/spreadsheetml/2006/main" count="115" uniqueCount="99">
  <si>
    <t>Productos</t>
  </si>
  <si>
    <t>Resumen</t>
  </si>
  <si>
    <t>CONTABILIDAD SAN VICENTE</t>
  </si>
  <si>
    <t>Costos directos</t>
  </si>
  <si>
    <t>RESULTADOS DE COSTEO Y PRECIO</t>
  </si>
  <si>
    <t>SKU</t>
  </si>
  <si>
    <t>Costos y precios de venta</t>
  </si>
  <si>
    <t>Costos fijos mensuales</t>
  </si>
  <si>
    <t>La utilidad mensual usa el volumen presupuestado y el precio final redondeado. El impuesto trasladado no es ingreso. Margen y recargo tienen bases distintas: revisa la metodología antes de comparar porcentajes.</t>
  </si>
  <si>
    <t>Asignación de fijos</t>
  </si>
  <si>
    <t>Utilidad mensual proyectada</t>
  </si>
  <si>
    <t>Producto o servicio</t>
  </si>
  <si>
    <t>Unidades / mes</t>
  </si>
  <si>
    <t>Margen objetivo</t>
  </si>
  <si>
    <t>Comisión sobre venta</t>
  </si>
  <si>
    <t>Descuento comercial</t>
  </si>
  <si>
    <t>Impuesto sobre venta</t>
  </si>
  <si>
    <t>Redondeo precio final</t>
  </si>
  <si>
    <t>Precio comparativo neto</t>
  </si>
  <si>
    <t>Concepto</t>
  </si>
  <si>
    <t>Cantidad por unidad</t>
  </si>
  <si>
    <t>Productos por corregir</t>
  </si>
  <si>
    <t>P001</t>
  </si>
  <si>
    <t>Costo por insumo</t>
  </si>
  <si>
    <t>Costo unitario</t>
  </si>
  <si>
    <t>Kit de oficina</t>
  </si>
  <si>
    <t>Estado</t>
  </si>
  <si>
    <t>Materiales</t>
  </si>
  <si>
    <t>Producto</t>
  </si>
  <si>
    <t>Costo completo</t>
  </si>
  <si>
    <t>Lista neta requerida</t>
  </si>
  <si>
    <t>Lista final con impuesto</t>
  </si>
  <si>
    <t>Margen realizado</t>
  </si>
  <si>
    <t>Utilidad por unidad</t>
  </si>
  <si>
    <t>Utilidad mensual</t>
  </si>
  <si>
    <t>P002</t>
  </si>
  <si>
    <t>Servicio de instalación</t>
  </si>
  <si>
    <t>Del costo unitario al precio de lista.
Margen, comisiones, descuentos y precio final explicados.</t>
  </si>
  <si>
    <t>Metodología y ejemplo resuelto   ·   Octubre de 2026</t>
  </si>
  <si>
    <t>Mano de obra (horas)</t>
  </si>
  <si>
    <t>Contabilidad San Vicente
Celdas amarillas: editables. Consulta las notas de los campos relevantes.</t>
  </si>
  <si>
    <t>Envase / empaque</t>
  </si>
  <si>
    <t>Técnico (horas)</t>
  </si>
  <si>
    <t>Material de instalación</t>
  </si>
  <si>
    <t>Fijos</t>
  </si>
  <si>
    <t>Concepto mensual</t>
  </si>
  <si>
    <t>Importe mensual</t>
  </si>
  <si>
    <t>Arriendo</t>
  </si>
  <si>
    <t>Registra los costos fijos de un mismo mes. No repitas aquí los insumos directos o comisiones. El total se distribuye según los porcentajes de Productos y se divide por el volumen mensual esperado.</t>
  </si>
  <si>
    <t>Administración</t>
  </si>
  <si>
    <t>Otros fijos</t>
  </si>
  <si>
    <t>Calculo</t>
  </si>
  <si>
    <t>Descripción</t>
  </si>
  <si>
    <t>Volumen mensual</t>
  </si>
  <si>
    <t>Directo unitario</t>
  </si>
  <si>
    <t>Fijos asignados / mes</t>
  </si>
  <si>
    <t>Fijos por unidad</t>
  </si>
  <si>
    <t>Denominador margen</t>
  </si>
  <si>
    <t>Ingreso neto requerido</t>
  </si>
  <si>
    <t>Lista con impuesto</t>
  </si>
  <si>
    <t>Lista final redondeada</t>
  </si>
  <si>
    <t>Ingreso neto realizado</t>
  </si>
  <si>
    <t>Comisión unitaria</t>
  </si>
  <si>
    <t>Utilidad unitaria</t>
  </si>
  <si>
    <t>Recargo sobre costo</t>
  </si>
  <si>
    <t>Resultado al precio comparativo</t>
  </si>
  <si>
    <t>Metodologia</t>
  </si>
  <si>
    <t>MÉTODO Y USO</t>
  </si>
  <si>
    <t>1. Unidad y período</t>
  </si>
  <si>
    <t>Costea una unidad vendible de cada SKU y usa un mismo mes para el volumen y los costos fijos. El ejemplo está expresado en CLP.</t>
  </si>
  <si>
    <t>2. Costo directo</t>
  </si>
  <si>
    <t>Suma cantidades por unidad × costo de cada insumo. Kit: materiales 3.000 + 0,5 h × 2.000 + envase 500 = 4.500. Servicio: 6.000 + 2.000 = 8.000.</t>
  </si>
  <si>
    <t>3. Reparto de fijos</t>
  </si>
  <si>
    <t>Fijos del mes: 300.000. Kit recibe 2/3 = 200.000 y vende 100 unidades; servicio recibe 1/3 = 100.000 y vende 50. Cada uno absorbe 2.000 por unidad.</t>
  </si>
  <si>
    <t>4. Margen y comisión</t>
  </si>
  <si>
    <t>Ingreso neto requerido = costo completo / (1 − margen objetivo − comisión). Kit: 6.500 / (1 − 30% − 3%) = 9.701,49. No usar costo × 1,30 para lograr margen 30%.</t>
  </si>
  <si>
    <t>5. Descuento e impuesto</t>
  </si>
  <si>
    <t>Lista neta = ingreso requerido / (1 − descuento). Kit: 10.779,44. Lista con impuesto ilustrativo 19%: 12.827,53. Impuesto recuperable en compras se excluye de costos.</t>
  </si>
  <si>
    <t>6. Redondeo y resultado</t>
  </si>
  <si>
    <t>Se redondea hacia arriba al múltiplo elegido: kit 12.900 con impuesto. Después se recalculan ingreso, comisión, utilidad y margen reales. El margen puede superar ligeramente la meta.</t>
  </si>
  <si>
    <t>7. Margen frente a recargo</t>
  </si>
  <si>
    <t>Margen = utilidad / ingreso neto. Recargo mostrado = (ingreso neto − costo completo) / costo completo, antes de restar comisión. No son porcentajes intercambiables.</t>
  </si>
  <si>
    <t>8. Uso comercial</t>
  </si>
  <si>
    <t>El precio cubre costos con el volumen previsto; no garantiza demanda. Revisa mercado, capacidad y reparto de fijos. El campo comparativo informa utilidad por unidad al precio alternativo sin cambiar la propuesta.</t>
  </si>
  <si>
    <t>REFERENCIAS DE LA METODOLOGÍA</t>
  </si>
  <si>
    <t>Margen y recargo</t>
  </si>
  <si>
    <t>https://business.vic.gov.au/business-information/finance/pricing-for-profit/calculate-your-breakeven-point-margin-and-markup</t>
  </si>
  <si>
    <t>CONTROLES DEL MODELO</t>
  </si>
  <si>
    <t>Control</t>
  </si>
  <si>
    <t>Diferencia / conteo</t>
  </si>
  <si>
    <t>Criterio</t>
  </si>
  <si>
    <t>Reparto de fijos</t>
  </si>
  <si>
    <t>La asignación debe sumar 100%.</t>
  </si>
  <si>
    <t>Fijos asignados</t>
  </si>
  <si>
    <t>Todos los fijos deben distribuirse.</t>
  </si>
  <si>
    <t>Productos inválidos</t>
  </si>
  <si>
    <t>Revisar supuestos y costos directos.</t>
  </si>
  <si>
    <t>Costos directos inválidos</t>
  </si>
  <si>
    <t>Sin SKU desconocidos o importes inválidos.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</si>
</sst>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;(#,##0.00);&quot;–&quot;"/>
    <numFmt numFmtId="165" formatCode="0.0%"/>
  </numFmts>
  <fonts count="11">
    <font>
      <sz val="11.0"/>
      <color rgb="FF000000"/>
      <name val="Carlito"/>
      <scheme val="minor"/>
    </font>
    <font>
      <sz val="11.0"/>
      <color rgb="FF172B4D"/>
      <name val="Arial"/>
    </font>
    <font>
      <b/>
      <sz val="17.0"/>
      <color rgb="FF142D4E"/>
      <name val="Arial"/>
    </font>
    <font>
      <b/>
      <sz val="11.0"/>
      <color rgb="FFFFFFFF"/>
      <name val="Arial"/>
    </font>
    <font>
      <b/>
      <sz val="27.0"/>
      <color rgb="FFFFFFFF"/>
      <name val="Arial"/>
    </font>
    <font>
      <sz val="11.0"/>
      <color rgb="FF142D4E"/>
      <name val="Arial"/>
    </font>
    <font/>
    <font>
      <sz val="11.0"/>
      <color rgb="FF2157B0"/>
      <name val="Arial"/>
    </font>
    <font>
      <sz val="17.0"/>
      <color rgb="FFA9DCD3"/>
      <name val="Arial"/>
    </font>
    <font>
      <sz val="11.0"/>
      <color rgb="FFB9C8DC"/>
      <name val="Arial"/>
    </font>
    <font>
      <sz val="11.0"/>
      <color rgb="FF23734D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42D4E"/>
        <bgColor rgb="FF142D4E"/>
      </patternFill>
    </fill>
    <fill>
      <patternFill patternType="solid">
        <fgColor rgb="FFFFF2CB"/>
        <bgColor rgb="FFFFF2CB"/>
      </patternFill>
    </fill>
  </fills>
  <borders count="11">
    <border/>
    <border>
      <bottom style="thin">
        <color rgb="FF168575"/>
      </bottom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2" fillId="2" fontId="1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vertical="center"/>
    </xf>
    <xf borderId="3" fillId="2" fontId="4" numFmtId="0" xfId="0" applyAlignment="1" applyBorder="1" applyFill="1" applyFont="1">
      <alignment shrinkToFit="0" vertical="center" wrapText="1"/>
    </xf>
    <xf borderId="0" fillId="0" fontId="5" numFmtId="164" xfId="0" applyAlignment="1" applyFont="1" applyNumberFormat="1">
      <alignment vertical="center"/>
    </xf>
    <xf borderId="0" fillId="0" fontId="1" numFmtId="0" xfId="0" applyAlignment="1" applyFont="1">
      <alignment shrinkToFit="0" vertical="center" wrapText="1"/>
    </xf>
    <xf borderId="0" fillId="0" fontId="5" numFmtId="165" xfId="0" applyAlignment="1" applyFont="1" applyNumberFormat="1">
      <alignment vertical="center"/>
    </xf>
    <xf borderId="2" fillId="2" fontId="3" numFmtId="0" xfId="0" applyAlignment="1" applyBorder="1" applyFill="1" applyFont="1">
      <alignment horizontal="center" shrinkToFit="0" vertical="center" wrapText="1"/>
    </xf>
    <xf borderId="4" fillId="0" fontId="6" numFmtId="0" xfId="0" applyBorder="1" applyFont="1"/>
    <xf borderId="2" fillId="3" fontId="7" numFmtId="0" xfId="0" applyAlignment="1" applyBorder="1" applyFill="1" applyFont="1">
      <alignment vertical="center"/>
    </xf>
    <xf borderId="0" fillId="0" fontId="5" numFmtId="0" xfId="0" applyAlignment="1" applyFont="1">
      <alignment vertical="center"/>
    </xf>
    <xf borderId="5" fillId="0" fontId="6" numFmtId="0" xfId="0" applyBorder="1" applyFont="1"/>
    <xf borderId="2" fillId="3" fontId="7" numFmtId="165" xfId="0" applyAlignment="1" applyBorder="1" applyFill="1" applyFont="1" applyNumberFormat="1">
      <alignment vertical="center"/>
    </xf>
    <xf borderId="6" fillId="0" fontId="6" numFmtId="0" xfId="0" applyBorder="1" applyFont="1"/>
    <xf borderId="7" fillId="0" fontId="6" numFmtId="0" xfId="0" applyBorder="1" applyFont="1"/>
    <xf borderId="2" fillId="3" fontId="7" numFmtId="165" xfId="0" applyAlignment="1" applyBorder="1" applyFill="1" applyFont="1" applyNumberFormat="1">
      <alignment readingOrder="0" vertical="center"/>
    </xf>
    <xf borderId="8" fillId="0" fontId="6" numFmtId="0" xfId="0" applyBorder="1" applyFont="1"/>
    <xf borderId="9" fillId="0" fontId="6" numFmtId="0" xfId="0" applyBorder="1" applyFont="1"/>
    <xf borderId="2" fillId="2" fontId="3" numFmtId="0" xfId="0" applyAlignment="1" applyBorder="1" applyFill="1" applyFont="1">
      <alignment horizontal="center" readingOrder="0" shrinkToFit="0" vertical="center" wrapText="1"/>
    </xf>
    <xf borderId="2" fillId="3" fontId="7" numFmtId="164" xfId="0" applyAlignment="1" applyBorder="1" applyFill="1" applyFont="1" applyNumberFormat="1">
      <alignment vertical="center"/>
    </xf>
    <xf borderId="10" fillId="0" fontId="6" numFmtId="0" xfId="0" applyBorder="1" applyFont="1"/>
    <xf borderId="3" fillId="2" fontId="8" numFmtId="0" xfId="0" applyAlignment="1" applyBorder="1" applyFill="1" applyFont="1">
      <alignment shrinkToFit="0" vertical="center" wrapText="1"/>
    </xf>
    <xf borderId="0" fillId="0" fontId="1" numFmtId="164" xfId="0" applyAlignment="1" applyFont="1" applyNumberFormat="1">
      <alignment vertical="center"/>
    </xf>
    <xf borderId="3" fillId="2" fontId="9" numFmtId="0" xfId="0" applyAlignment="1" applyBorder="1" applyFill="1" applyFont="1">
      <alignment shrinkToFit="0" vertical="center" wrapText="1"/>
    </xf>
    <xf borderId="0" fillId="0" fontId="10" numFmtId="0" xfId="0" applyAlignment="1" applyFont="1">
      <alignment vertical="center"/>
    </xf>
    <xf borderId="0" fillId="0" fontId="10" numFmtId="164" xfId="0" applyAlignment="1" applyFont="1" applyNumberFormat="1">
      <alignment vertical="center"/>
    </xf>
    <xf borderId="0" fillId="0" fontId="10" numFmtId="165" xfId="0" applyAlignment="1" applyFont="1" applyNumberFormat="1">
      <alignment vertical="center"/>
    </xf>
    <xf borderId="0" fillId="0" fontId="1" numFmtId="165" xfId="0" applyAlignment="1" applyFont="1" applyNumberFormat="1">
      <alignment vertical="center"/>
    </xf>
    <xf borderId="0" fillId="0" fontId="10" numFmtId="2" xfId="0" applyAlignment="1" applyFont="1" applyNumberFormat="1">
      <alignment shrinkToFit="0" vertical="center" wrapText="1"/>
    </xf>
  </cellXfs>
  <cellStyles count="1">
    <cellStyle xfId="0" name="Normal" builtinId="0"/>
  </cellStyles>
  <dxfs count="1">
    <dxf>
      <font>
        <b/>
        <color rgb="FFB52319"/>
      </font>
      <fill>
        <patternFill patternType="solid">
          <fgColor rgb="FFFCE8E5"/>
          <bgColor rgb="FFFCE8E5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4"/>
      <c r="D8" s="6" t="s">
        <v>6</v>
      </c>
      <c r="E8" s="11"/>
      <c r="F8" s="11"/>
      <c r="G8" s="11"/>
      <c r="H8" s="11"/>
      <c r="I8" s="14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4"/>
      <c r="D9" s="16"/>
      <c r="I9" s="17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4"/>
      <c r="D10" s="16"/>
      <c r="I10" s="17"/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4"/>
      <c r="D11" s="19"/>
      <c r="E11" s="20"/>
      <c r="F11" s="20"/>
      <c r="G11" s="20"/>
      <c r="H11" s="20"/>
      <c r="I11" s="23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4"/>
      <c r="D14" s="4"/>
      <c r="E14" s="4"/>
      <c r="F14" s="4"/>
      <c r="G14" s="4"/>
      <c r="H14" s="4"/>
      <c r="I14" s="4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4"/>
      <c r="D15" s="24" t="s">
        <v>37</v>
      </c>
      <c r="E15" s="11"/>
      <c r="F15" s="11"/>
      <c r="G15" s="11"/>
      <c r="H15" s="11"/>
      <c r="I15" s="14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4"/>
      <c r="D16" s="16"/>
      <c r="I16" s="17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4"/>
      <c r="D17" s="16"/>
      <c r="I17" s="17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4"/>
      <c r="D18" s="19"/>
      <c r="E18" s="20"/>
      <c r="F18" s="20"/>
      <c r="G18" s="20"/>
      <c r="H18" s="20"/>
      <c r="I18" s="23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4"/>
      <c r="D19" s="4"/>
      <c r="E19" s="4"/>
      <c r="F19" s="4"/>
      <c r="G19" s="4"/>
      <c r="H19" s="4"/>
      <c r="I19" s="4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4"/>
      <c r="D22" s="4"/>
      <c r="E22" s="4"/>
      <c r="F22" s="4"/>
      <c r="G22" s="4"/>
      <c r="H22" s="4"/>
      <c r="I22" s="4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4"/>
      <c r="D23" s="26" t="s">
        <v>38</v>
      </c>
      <c r="E23" s="11"/>
      <c r="F23" s="11"/>
      <c r="G23" s="11"/>
      <c r="H23" s="11"/>
      <c r="I23" s="14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4"/>
      <c r="D24" s="19"/>
      <c r="E24" s="20"/>
      <c r="F24" s="20"/>
      <c r="G24" s="20"/>
      <c r="H24" s="20"/>
      <c r="I24" s="23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4"/>
      <c r="D25" s="4"/>
      <c r="E25" s="4"/>
      <c r="F25" s="4"/>
      <c r="G25" s="4"/>
      <c r="H25" s="4"/>
      <c r="I25" s="4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4"/>
      <c r="D26" s="4"/>
      <c r="E26" s="4"/>
      <c r="F26" s="4"/>
      <c r="G26" s="4"/>
      <c r="H26" s="4"/>
      <c r="I26" s="4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8" t="s">
        <v>40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D8:I11"/>
    <mergeCell ref="D15:I18"/>
    <mergeCell ref="D23:I24"/>
    <mergeCell ref="C29:J3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42D4E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4" width="28.0"/>
    <col customWidth="1" min="5" max="11" width="22.0"/>
    <col customWidth="1" min="12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5" t="s">
        <v>4</v>
      </c>
      <c r="D4" s="5"/>
      <c r="E4" s="5"/>
      <c r="F4" s="5"/>
      <c r="G4" s="5"/>
      <c r="H4" s="5"/>
      <c r="I4" s="5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7</v>
      </c>
      <c r="D6" s="7">
        <f>SUM(Fijos!D6:D25)</f>
        <v>300000</v>
      </c>
      <c r="E6" s="1"/>
      <c r="F6" s="8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 t="s">
        <v>9</v>
      </c>
      <c r="D7" s="9">
        <f>SUM(Productos!F6:F15)</f>
        <v>1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 t="s">
        <v>10</v>
      </c>
      <c r="D8" s="7">
        <f>IF(COUNTIF(Calculo!U6:U15,"Revisar datos")&gt;0,"Revisar datos",SUM(Calculo!T6:T15))</f>
        <v>466361.3445</v>
      </c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 t="s">
        <v>21</v>
      </c>
      <c r="D9" s="13">
        <f>COUNTIF(Calculo!U6:U15,"Revisar datos")</f>
        <v>0</v>
      </c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"/>
      <c r="D10" s="1"/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45.75" customHeight="1">
      <c r="A13" s="1"/>
      <c r="B13" s="1"/>
      <c r="C13" s="10" t="s">
        <v>5</v>
      </c>
      <c r="D13" s="10" t="s">
        <v>28</v>
      </c>
      <c r="E13" s="10" t="s">
        <v>29</v>
      </c>
      <c r="F13" s="21" t="s">
        <v>30</v>
      </c>
      <c r="G13" s="10" t="s">
        <v>31</v>
      </c>
      <c r="H13" s="10" t="s">
        <v>32</v>
      </c>
      <c r="I13" s="10" t="s">
        <v>33</v>
      </c>
      <c r="J13" s="10" t="s">
        <v>34</v>
      </c>
      <c r="K13" s="10" t="s">
        <v>26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3" t="str">
        <f>IF(Calculo!C6="","",Calculo!C6)</f>
        <v>P001</v>
      </c>
      <c r="D14" s="13" t="str">
        <f>IF(Calculo!C6="","",Calculo!D6)</f>
        <v>Kit de oficina</v>
      </c>
      <c r="E14" s="7">
        <f>IF(Calculo!C6="","",Calculo!I6)</f>
        <v>6500</v>
      </c>
      <c r="F14" s="7">
        <f>IF(Calculo!C6="","",Calculo!L6)</f>
        <v>10779.43615</v>
      </c>
      <c r="G14" s="7">
        <f>IF(Calculo!C6="","",Calculo!N6)</f>
        <v>12900</v>
      </c>
      <c r="H14" s="9">
        <f>IF(Calculo!C6="","",Calculo!R6)</f>
        <v>0.3037639966</v>
      </c>
      <c r="I14" s="7">
        <f>IF(Calculo!C6="","",Calculo!Q6)</f>
        <v>2963.613445</v>
      </c>
      <c r="J14" s="7">
        <f>IF(Calculo!C6="","",Calculo!T6)</f>
        <v>296361.3445</v>
      </c>
      <c r="K14" s="7" t="str">
        <f>IF(Calculo!C6="","",Calculo!U6)</f>
        <v>OK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3" t="str">
        <f>IF(Calculo!C7="","",Calculo!C7)</f>
        <v>P002</v>
      </c>
      <c r="D15" s="13" t="str">
        <f>IF(Calculo!C7="","",Calculo!D7)</f>
        <v>Servicio de instalación</v>
      </c>
      <c r="E15" s="7">
        <f>IF(Calculo!C7="","",Calculo!I7)</f>
        <v>10000</v>
      </c>
      <c r="F15" s="7">
        <f>IF(Calculo!C7="","",Calculo!L7)</f>
        <v>13333.33333</v>
      </c>
      <c r="G15" s="7">
        <f>IF(Calculo!C7="","",Calculo!N7)</f>
        <v>13400</v>
      </c>
      <c r="H15" s="9">
        <f>IF(Calculo!C7="","",Calculo!R7)</f>
        <v>0.2537313433</v>
      </c>
      <c r="I15" s="7">
        <f>IF(Calculo!C7="","",Calculo!Q7)</f>
        <v>3400</v>
      </c>
      <c r="J15" s="7">
        <f>IF(Calculo!C7="","",Calculo!T7)</f>
        <v>170000</v>
      </c>
      <c r="K15" s="7" t="str">
        <f>IF(Calculo!C7="","",Calculo!U7)</f>
        <v>OK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3" t="str">
        <f>IF(Calculo!C8="","",Calculo!C8)</f>
        <v/>
      </c>
      <c r="D16" s="13" t="str">
        <f>IF(Calculo!C8="","",Calculo!D8)</f>
        <v/>
      </c>
      <c r="E16" s="7" t="str">
        <f>IF(Calculo!C8="","",Calculo!I8)</f>
        <v/>
      </c>
      <c r="F16" s="7" t="str">
        <f>IF(Calculo!C8="","",Calculo!L8)</f>
        <v/>
      </c>
      <c r="G16" s="7" t="str">
        <f>IF(Calculo!C8="","",Calculo!N8)</f>
        <v/>
      </c>
      <c r="H16" s="9" t="str">
        <f>IF(Calculo!C8="","",Calculo!R8)</f>
        <v/>
      </c>
      <c r="I16" s="7" t="str">
        <f>IF(Calculo!C8="","",Calculo!Q8)</f>
        <v/>
      </c>
      <c r="J16" s="7" t="str">
        <f>IF(Calculo!C8="","",Calculo!T8)</f>
        <v/>
      </c>
      <c r="K16" s="13" t="str">
        <f>IF(Calculo!C8="","",Calculo!U8)</f>
        <v/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3" t="str">
        <f>IF(Calculo!C9="","",Calculo!C9)</f>
        <v/>
      </c>
      <c r="D17" s="13" t="str">
        <f>IF(Calculo!C9="","",Calculo!D9)</f>
        <v/>
      </c>
      <c r="E17" s="7" t="str">
        <f>IF(Calculo!C9="","",Calculo!I9)</f>
        <v/>
      </c>
      <c r="F17" s="7" t="str">
        <f>IF(Calculo!C9="","",Calculo!L9)</f>
        <v/>
      </c>
      <c r="G17" s="7" t="str">
        <f>IF(Calculo!C9="","",Calculo!N9)</f>
        <v/>
      </c>
      <c r="H17" s="9" t="str">
        <f>IF(Calculo!C9="","",Calculo!R9)</f>
        <v/>
      </c>
      <c r="I17" s="7" t="str">
        <f>IF(Calculo!C9="","",Calculo!Q9)</f>
        <v/>
      </c>
      <c r="J17" s="7" t="str">
        <f>IF(Calculo!C9="","",Calculo!T9)</f>
        <v/>
      </c>
      <c r="K17" s="13" t="str">
        <f>IF(Calculo!C9="","",Calculo!U9)</f>
        <v/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3" t="str">
        <f>IF(Calculo!C10="","",Calculo!C10)</f>
        <v/>
      </c>
      <c r="D18" s="13" t="str">
        <f>IF(Calculo!C10="","",Calculo!D10)</f>
        <v/>
      </c>
      <c r="E18" s="7" t="str">
        <f>IF(Calculo!C10="","",Calculo!I10)</f>
        <v/>
      </c>
      <c r="F18" s="7" t="str">
        <f>IF(Calculo!C10="","",Calculo!L10)</f>
        <v/>
      </c>
      <c r="G18" s="7" t="str">
        <f>IF(Calculo!C10="","",Calculo!N10)</f>
        <v/>
      </c>
      <c r="H18" s="9" t="str">
        <f>IF(Calculo!C10="","",Calculo!R10)</f>
        <v/>
      </c>
      <c r="I18" s="7" t="str">
        <f>IF(Calculo!C10="","",Calculo!Q10)</f>
        <v/>
      </c>
      <c r="J18" s="7" t="str">
        <f>IF(Calculo!C10="","",Calculo!T10)</f>
        <v/>
      </c>
      <c r="K18" s="13" t="str">
        <f>IF(Calculo!C10="","",Calculo!U10)</f>
        <v/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3" t="str">
        <f>IF(Calculo!C11="","",Calculo!C11)</f>
        <v/>
      </c>
      <c r="D19" s="13" t="str">
        <f>IF(Calculo!C11="","",Calculo!D11)</f>
        <v/>
      </c>
      <c r="E19" s="7" t="str">
        <f>IF(Calculo!C11="","",Calculo!I11)</f>
        <v/>
      </c>
      <c r="F19" s="7" t="str">
        <f>IF(Calculo!C11="","",Calculo!L11)</f>
        <v/>
      </c>
      <c r="G19" s="7" t="str">
        <f>IF(Calculo!C11="","",Calculo!N11)</f>
        <v/>
      </c>
      <c r="H19" s="9" t="str">
        <f>IF(Calculo!C11="","",Calculo!R11)</f>
        <v/>
      </c>
      <c r="I19" s="7" t="str">
        <f>IF(Calculo!C11="","",Calculo!Q11)</f>
        <v/>
      </c>
      <c r="J19" s="7" t="str">
        <f>IF(Calculo!C11="","",Calculo!T11)</f>
        <v/>
      </c>
      <c r="K19" s="13" t="str">
        <f>IF(Calculo!C11="","",Calculo!U11)</f>
        <v/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3" t="str">
        <f>IF(Calculo!C12="","",Calculo!C12)</f>
        <v/>
      </c>
      <c r="D20" s="13" t="str">
        <f>IF(Calculo!C12="","",Calculo!D12)</f>
        <v/>
      </c>
      <c r="E20" s="7" t="str">
        <f>IF(Calculo!C12="","",Calculo!I12)</f>
        <v/>
      </c>
      <c r="F20" s="7" t="str">
        <f>IF(Calculo!C12="","",Calculo!L12)</f>
        <v/>
      </c>
      <c r="G20" s="7" t="str">
        <f>IF(Calculo!C12="","",Calculo!N12)</f>
        <v/>
      </c>
      <c r="H20" s="9" t="str">
        <f>IF(Calculo!C12="","",Calculo!R12)</f>
        <v/>
      </c>
      <c r="I20" s="7" t="str">
        <f>IF(Calculo!C12="","",Calculo!Q12)</f>
        <v/>
      </c>
      <c r="J20" s="7" t="str">
        <f>IF(Calculo!C12="","",Calculo!T12)</f>
        <v/>
      </c>
      <c r="K20" s="13" t="str">
        <f>IF(Calculo!C12="","",Calculo!U12)</f>
        <v/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3" t="str">
        <f>IF(Calculo!C13="","",Calculo!C13)</f>
        <v/>
      </c>
      <c r="D21" s="13" t="str">
        <f>IF(Calculo!C13="","",Calculo!D13)</f>
        <v/>
      </c>
      <c r="E21" s="7" t="str">
        <f>IF(Calculo!C13="","",Calculo!I13)</f>
        <v/>
      </c>
      <c r="F21" s="7" t="str">
        <f>IF(Calculo!C13="","",Calculo!L13)</f>
        <v/>
      </c>
      <c r="G21" s="7" t="str">
        <f>IF(Calculo!C13="","",Calculo!N13)</f>
        <v/>
      </c>
      <c r="H21" s="9" t="str">
        <f>IF(Calculo!C13="","",Calculo!R13)</f>
        <v/>
      </c>
      <c r="I21" s="7" t="str">
        <f>IF(Calculo!C13="","",Calculo!Q13)</f>
        <v/>
      </c>
      <c r="J21" s="7" t="str">
        <f>IF(Calculo!C13="","",Calculo!T13)</f>
        <v/>
      </c>
      <c r="K21" s="13" t="str">
        <f>IF(Calculo!C13="","",Calculo!U13)</f>
        <v/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3" t="str">
        <f>IF(Calculo!C14="","",Calculo!C14)</f>
        <v/>
      </c>
      <c r="D22" s="13" t="str">
        <f>IF(Calculo!C14="","",Calculo!D14)</f>
        <v/>
      </c>
      <c r="E22" s="7" t="str">
        <f>IF(Calculo!C14="","",Calculo!I14)</f>
        <v/>
      </c>
      <c r="F22" s="7" t="str">
        <f>IF(Calculo!C14="","",Calculo!L14)</f>
        <v/>
      </c>
      <c r="G22" s="7" t="str">
        <f>IF(Calculo!C14="","",Calculo!N14)</f>
        <v/>
      </c>
      <c r="H22" s="9" t="str">
        <f>IF(Calculo!C14="","",Calculo!R14)</f>
        <v/>
      </c>
      <c r="I22" s="7" t="str">
        <f>IF(Calculo!C14="","",Calculo!Q14)</f>
        <v/>
      </c>
      <c r="J22" s="7" t="str">
        <f>IF(Calculo!C14="","",Calculo!T14)</f>
        <v/>
      </c>
      <c r="K22" s="13" t="str">
        <f>IF(Calculo!C14="","",Calculo!U14)</f>
        <v/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3" t="str">
        <f>IF(Calculo!C15="","",Calculo!C15)</f>
        <v/>
      </c>
      <c r="D23" s="13" t="str">
        <f>IF(Calculo!C15="","",Calculo!D15)</f>
        <v/>
      </c>
      <c r="E23" s="7" t="str">
        <f>IF(Calculo!C15="","",Calculo!I15)</f>
        <v/>
      </c>
      <c r="F23" s="7" t="str">
        <f>IF(Calculo!C15="","",Calculo!L15)</f>
        <v/>
      </c>
      <c r="G23" s="7" t="str">
        <f>IF(Calculo!C15="","",Calculo!N15)</f>
        <v/>
      </c>
      <c r="H23" s="9" t="str">
        <f>IF(Calculo!C15="","",Calculo!R15)</f>
        <v/>
      </c>
      <c r="I23" s="7" t="str">
        <f>IF(Calculo!C15="","",Calculo!Q15)</f>
        <v/>
      </c>
      <c r="J23" s="7" t="str">
        <f>IF(Calculo!C15="","",Calculo!T15)</f>
        <v/>
      </c>
      <c r="K23" s="13" t="str">
        <f>IF(Calculo!C15="","",Calculo!U15)</f>
        <v/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F6:J10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457A6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3.0"/>
    <col customWidth="1" min="3" max="3" width="16.0"/>
    <col customWidth="1" min="4" max="4" width="28.0"/>
    <col customWidth="1" min="5" max="12" width="20.0"/>
    <col customWidth="1" min="13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10" t="s">
        <v>5</v>
      </c>
      <c r="D5" s="10" t="s">
        <v>11</v>
      </c>
      <c r="E5" s="10" t="s">
        <v>12</v>
      </c>
      <c r="F5" s="10" t="s">
        <v>9</v>
      </c>
      <c r="G5" s="10" t="s">
        <v>13</v>
      </c>
      <c r="H5" s="10" t="s">
        <v>14</v>
      </c>
      <c r="I5" s="10" t="s">
        <v>15</v>
      </c>
      <c r="J5" s="10" t="s">
        <v>16</v>
      </c>
      <c r="K5" s="10" t="s">
        <v>17</v>
      </c>
      <c r="L5" s="10" t="s">
        <v>18</v>
      </c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2" t="s">
        <v>22</v>
      </c>
      <c r="D6" s="12" t="s">
        <v>25</v>
      </c>
      <c r="E6" s="12">
        <v>100.0</v>
      </c>
      <c r="F6" s="15">
        <v>0.6666666666666666</v>
      </c>
      <c r="G6" s="18">
        <v>0.3</v>
      </c>
      <c r="H6" s="15">
        <v>0.03</v>
      </c>
      <c r="I6" s="15">
        <v>0.1</v>
      </c>
      <c r="J6" s="15">
        <v>0.19</v>
      </c>
      <c r="K6" s="22">
        <v>100.0</v>
      </c>
      <c r="L6" s="22">
        <v>11000.0</v>
      </c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2" t="s">
        <v>35</v>
      </c>
      <c r="D7" s="12" t="s">
        <v>36</v>
      </c>
      <c r="E7" s="12">
        <v>50.0</v>
      </c>
      <c r="F7" s="15">
        <v>0.3333333333333333</v>
      </c>
      <c r="G7" s="15">
        <v>0.25</v>
      </c>
      <c r="H7" s="15">
        <v>0.0</v>
      </c>
      <c r="I7" s="15">
        <v>0.0</v>
      </c>
      <c r="J7" s="15">
        <v>0.0</v>
      </c>
      <c r="K7" s="22">
        <v>100.0</v>
      </c>
      <c r="L7" s="22">
        <v>14000.0</v>
      </c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2"/>
      <c r="D8" s="12"/>
      <c r="E8" s="12"/>
      <c r="F8" s="15"/>
      <c r="G8" s="15"/>
      <c r="H8" s="15"/>
      <c r="I8" s="15"/>
      <c r="J8" s="15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2"/>
      <c r="D9" s="12"/>
      <c r="E9" s="12"/>
      <c r="F9" s="15"/>
      <c r="G9" s="15"/>
      <c r="H9" s="15"/>
      <c r="I9" s="15"/>
      <c r="J9" s="15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2"/>
      <c r="D10" s="12"/>
      <c r="E10" s="12"/>
      <c r="F10" s="15"/>
      <c r="G10" s="15"/>
      <c r="H10" s="15"/>
      <c r="I10" s="15"/>
      <c r="J10" s="15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2"/>
      <c r="D11" s="12"/>
      <c r="E11" s="12"/>
      <c r="F11" s="15"/>
      <c r="G11" s="15"/>
      <c r="H11" s="15"/>
      <c r="I11" s="15"/>
      <c r="J11" s="15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2"/>
      <c r="D12" s="12"/>
      <c r="E12" s="12"/>
      <c r="F12" s="15"/>
      <c r="G12" s="15"/>
      <c r="H12" s="15"/>
      <c r="I12" s="15"/>
      <c r="J12" s="15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2"/>
      <c r="D13" s="12"/>
      <c r="E13" s="12"/>
      <c r="F13" s="15"/>
      <c r="G13" s="15"/>
      <c r="H13" s="15"/>
      <c r="I13" s="15"/>
      <c r="J13" s="15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2"/>
      <c r="D14" s="12"/>
      <c r="E14" s="12"/>
      <c r="F14" s="15"/>
      <c r="G14" s="15"/>
      <c r="H14" s="15"/>
      <c r="I14" s="15"/>
      <c r="J14" s="15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2"/>
      <c r="D15" s="12"/>
      <c r="E15" s="12"/>
      <c r="F15" s="15"/>
      <c r="G15" s="15"/>
      <c r="H15" s="15"/>
      <c r="I15" s="15"/>
      <c r="J15" s="15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decimal" allowBlank="1" showErrorMessage="1" sqref="F6:I15">
      <formula1>0.0</formula1>
      <formula2>1.0</formula2>
    </dataValidation>
    <dataValidation type="decimal" operator="greaterThanOrEqual" allowBlank="1" showErrorMessage="1" sqref="J6:J15 L6:L15">
      <formula1>0.0</formula1>
    </dataValidation>
    <dataValidation type="decimal" operator="greaterThan" allowBlank="1" showErrorMessage="1" sqref="E6:E15 K6:K15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2" width="3.0"/>
    <col customWidth="1" min="3" max="3" width="16.0"/>
    <col customWidth="1" min="4" max="4" width="32.0"/>
    <col customWidth="1" min="5" max="8" width="22.0"/>
    <col customWidth="1" min="9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10" t="s">
        <v>5</v>
      </c>
      <c r="D5" s="10" t="s">
        <v>19</v>
      </c>
      <c r="E5" s="10" t="s">
        <v>20</v>
      </c>
      <c r="F5" s="10" t="s">
        <v>23</v>
      </c>
      <c r="G5" s="10" t="s">
        <v>24</v>
      </c>
      <c r="H5" s="10" t="s">
        <v>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2" t="s">
        <v>22</v>
      </c>
      <c r="D6" s="12" t="s">
        <v>27</v>
      </c>
      <c r="E6" s="22">
        <v>1.0</v>
      </c>
      <c r="F6" s="22">
        <v>3000.0</v>
      </c>
      <c r="G6" s="25">
        <f t="shared" ref="G6:G65" si="1">IF(C6="","",E6*F6)</f>
        <v>3000</v>
      </c>
      <c r="H6" s="27" t="str">
        <f>IF(C6="",IF(COUNTA(D6:F6)&gt;0,"Revisar",""),IF(AND(COUNTIF(Productos!C6:C15,C6)=1,ISNUMBER(E6),ISNUMBER(F6),E6&gt;=0,F6&gt;=0),"OK","Revisar"))</f>
        <v>OK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2" t="s">
        <v>22</v>
      </c>
      <c r="D7" s="12" t="s">
        <v>39</v>
      </c>
      <c r="E7" s="22">
        <v>0.5</v>
      </c>
      <c r="F7" s="22">
        <v>2000.0</v>
      </c>
      <c r="G7" s="25">
        <f t="shared" si="1"/>
        <v>1000</v>
      </c>
      <c r="H7" s="27" t="str">
        <f>IF(C7="",IF(COUNTA(D7:F7)&gt;0,"Revisar",""),IF(AND(COUNTIF(Productos!C6:C15,C7)=1,ISNUMBER(E7),ISNUMBER(F7),E7&gt;=0,F7&gt;=0),"OK","Revisar"))</f>
        <v>OK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2" t="s">
        <v>22</v>
      </c>
      <c r="D8" s="12" t="s">
        <v>41</v>
      </c>
      <c r="E8" s="22">
        <v>1.0</v>
      </c>
      <c r="F8" s="22">
        <v>500.0</v>
      </c>
      <c r="G8" s="25">
        <f t="shared" si="1"/>
        <v>500</v>
      </c>
      <c r="H8" s="27" t="str">
        <f>IF(C8="",IF(COUNTA(D8:F8)&gt;0,"Revisar",""),IF(AND(COUNTIF(Productos!C6:C15,C8)=1,ISNUMBER(E8),ISNUMBER(F8),E8&gt;=0,F8&gt;=0),"OK","Revisar"))</f>
        <v>OK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2" t="s">
        <v>35</v>
      </c>
      <c r="D9" s="12" t="s">
        <v>42</v>
      </c>
      <c r="E9" s="22">
        <v>1.0</v>
      </c>
      <c r="F9" s="22">
        <v>6000.0</v>
      </c>
      <c r="G9" s="25">
        <f t="shared" si="1"/>
        <v>6000</v>
      </c>
      <c r="H9" s="27" t="str">
        <f>IF(C9="",IF(COUNTA(D9:F9)&gt;0,"Revisar",""),IF(AND(COUNTIF(Productos!C6:C15,C9)=1,ISNUMBER(E9),ISNUMBER(F9),E9&gt;=0,F9&gt;=0),"OK","Revisar"))</f>
        <v>OK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2" t="s">
        <v>35</v>
      </c>
      <c r="D10" s="12" t="s">
        <v>43</v>
      </c>
      <c r="E10" s="22">
        <v>1.0</v>
      </c>
      <c r="F10" s="22">
        <v>2000.0</v>
      </c>
      <c r="G10" s="25">
        <f t="shared" si="1"/>
        <v>2000</v>
      </c>
      <c r="H10" s="27" t="str">
        <f>IF(C10="",IF(COUNTA(D10:F10)&gt;0,"Revisar",""),IF(AND(COUNTIF(Productos!C6:C15,C10)=1,ISNUMBER(E10),ISNUMBER(F10),E10&gt;=0,F10&gt;=0),"OK","Revisar"))</f>
        <v>OK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2"/>
      <c r="D11" s="12"/>
      <c r="E11" s="22"/>
      <c r="F11" s="22"/>
      <c r="G11" s="25" t="str">
        <f t="shared" si="1"/>
        <v/>
      </c>
      <c r="H11" s="27" t="str">
        <f>IF(C11="",IF(COUNTA(D11:F11)&gt;0,"Revisar",""),IF(AND(COUNTIF(Productos!C6:C15,C11)=1,ISNUMBER(E11),ISNUMBER(F11),E11&gt;=0,F11&gt;=0),"OK","Revisar"))</f>
        <v/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2"/>
      <c r="D12" s="12"/>
      <c r="E12" s="22"/>
      <c r="F12" s="22"/>
      <c r="G12" s="25" t="str">
        <f t="shared" si="1"/>
        <v/>
      </c>
      <c r="H12" s="27" t="str">
        <f>IF(C12="",IF(COUNTA(D12:F12)&gt;0,"Revisar",""),IF(AND(COUNTIF(Productos!C6:C15,C12)=1,ISNUMBER(E12),ISNUMBER(F12),E12&gt;=0,F12&gt;=0),"OK","Revisar"))</f>
        <v/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2"/>
      <c r="D13" s="12"/>
      <c r="E13" s="22"/>
      <c r="F13" s="22"/>
      <c r="G13" s="25" t="str">
        <f t="shared" si="1"/>
        <v/>
      </c>
      <c r="H13" s="27" t="str">
        <f>IF(C13="",IF(COUNTA(D13:F13)&gt;0,"Revisar",""),IF(AND(COUNTIF(Productos!C6:C15,C13)=1,ISNUMBER(E13),ISNUMBER(F13),E13&gt;=0,F13&gt;=0),"OK","Revisar"))</f>
        <v/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2"/>
      <c r="D14" s="12"/>
      <c r="E14" s="22"/>
      <c r="F14" s="22"/>
      <c r="G14" s="25" t="str">
        <f t="shared" si="1"/>
        <v/>
      </c>
      <c r="H14" s="27" t="str">
        <f>IF(C14="",IF(COUNTA(D14:F14)&gt;0,"Revisar",""),IF(AND(COUNTIF(Productos!C6:C15,C14)=1,ISNUMBER(E14),ISNUMBER(F14),E14&gt;=0,F14&gt;=0),"OK","Revisar"))</f>
        <v/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2"/>
      <c r="D15" s="12"/>
      <c r="E15" s="22"/>
      <c r="F15" s="22"/>
      <c r="G15" s="25" t="str">
        <f t="shared" si="1"/>
        <v/>
      </c>
      <c r="H15" s="27" t="str">
        <f>IF(C15="",IF(COUNTA(D15:F15)&gt;0,"Revisar",""),IF(AND(COUNTIF(Productos!C6:C15,C15)=1,ISNUMBER(E15),ISNUMBER(F15),E15&gt;=0,F15&gt;=0),"OK","Revisar"))</f>
        <v/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2"/>
      <c r="D16" s="12"/>
      <c r="E16" s="22"/>
      <c r="F16" s="22"/>
      <c r="G16" s="25" t="str">
        <f t="shared" si="1"/>
        <v/>
      </c>
      <c r="H16" s="27" t="str">
        <f>IF(C16="",IF(COUNTA(D16:F16)&gt;0,"Revisar",""),IF(AND(COUNTIF(Productos!C6:C15,C16)=1,ISNUMBER(E16),ISNUMBER(F16),E16&gt;=0,F16&gt;=0),"OK","Revisar"))</f>
        <v/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2"/>
      <c r="D17" s="12"/>
      <c r="E17" s="22"/>
      <c r="F17" s="22"/>
      <c r="G17" s="25" t="str">
        <f t="shared" si="1"/>
        <v/>
      </c>
      <c r="H17" s="27" t="str">
        <f>IF(C17="",IF(COUNTA(D17:F17)&gt;0,"Revisar",""),IF(AND(COUNTIF(Productos!C6:C15,C17)=1,ISNUMBER(E17),ISNUMBER(F17),E17&gt;=0,F17&gt;=0),"OK","Revisar"))</f>
        <v/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2"/>
      <c r="D18" s="12"/>
      <c r="E18" s="22"/>
      <c r="F18" s="22"/>
      <c r="G18" s="25" t="str">
        <f t="shared" si="1"/>
        <v/>
      </c>
      <c r="H18" s="27" t="str">
        <f>IF(C18="",IF(COUNTA(D18:F18)&gt;0,"Revisar",""),IF(AND(COUNTIF(Productos!C6:C15,C18)=1,ISNUMBER(E18),ISNUMBER(F18),E18&gt;=0,F18&gt;=0),"OK","Revisar"))</f>
        <v/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2"/>
      <c r="D19" s="12"/>
      <c r="E19" s="22"/>
      <c r="F19" s="22"/>
      <c r="G19" s="25" t="str">
        <f t="shared" si="1"/>
        <v/>
      </c>
      <c r="H19" s="27" t="str">
        <f>IF(C19="",IF(COUNTA(D19:F19)&gt;0,"Revisar",""),IF(AND(COUNTIF(Productos!C6:C15,C19)=1,ISNUMBER(E19),ISNUMBER(F19),E19&gt;=0,F19&gt;=0),"OK","Revisar"))</f>
        <v/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2"/>
      <c r="D20" s="12"/>
      <c r="E20" s="22"/>
      <c r="F20" s="22"/>
      <c r="G20" s="25" t="str">
        <f t="shared" si="1"/>
        <v/>
      </c>
      <c r="H20" s="27" t="str">
        <f>IF(C20="",IF(COUNTA(D20:F20)&gt;0,"Revisar",""),IF(AND(COUNTIF(Productos!C6:C15,C20)=1,ISNUMBER(E20),ISNUMBER(F20),E20&gt;=0,F20&gt;=0),"OK","Revisar"))</f>
        <v/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2"/>
      <c r="D21" s="12"/>
      <c r="E21" s="22"/>
      <c r="F21" s="22"/>
      <c r="G21" s="25" t="str">
        <f t="shared" si="1"/>
        <v/>
      </c>
      <c r="H21" s="27" t="str">
        <f>IF(C21="",IF(COUNTA(D21:F21)&gt;0,"Revisar",""),IF(AND(COUNTIF(Productos!C6:C15,C21)=1,ISNUMBER(E21),ISNUMBER(F21),E21&gt;=0,F21&gt;=0),"OK","Revisar"))</f>
        <v/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2"/>
      <c r="D22" s="12"/>
      <c r="E22" s="22"/>
      <c r="F22" s="22"/>
      <c r="G22" s="25" t="str">
        <f t="shared" si="1"/>
        <v/>
      </c>
      <c r="H22" s="27" t="str">
        <f>IF(C22="",IF(COUNTA(D22:F22)&gt;0,"Revisar",""),IF(AND(COUNTIF(Productos!C6:C15,C22)=1,ISNUMBER(E22),ISNUMBER(F22),E22&gt;=0,F22&gt;=0),"OK","Revisar"))</f>
        <v/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2"/>
      <c r="D23" s="12"/>
      <c r="E23" s="22"/>
      <c r="F23" s="22"/>
      <c r="G23" s="25" t="str">
        <f t="shared" si="1"/>
        <v/>
      </c>
      <c r="H23" s="27" t="str">
        <f>IF(C23="",IF(COUNTA(D23:F23)&gt;0,"Revisar",""),IF(AND(COUNTIF(Productos!C6:C15,C23)=1,ISNUMBER(E23),ISNUMBER(F23),E23&gt;=0,F23&gt;=0),"OK","Revisar"))</f>
        <v/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2"/>
      <c r="D24" s="12"/>
      <c r="E24" s="22"/>
      <c r="F24" s="22"/>
      <c r="G24" s="25" t="str">
        <f t="shared" si="1"/>
        <v/>
      </c>
      <c r="H24" s="27" t="str">
        <f>IF(C24="",IF(COUNTA(D24:F24)&gt;0,"Revisar",""),IF(AND(COUNTIF(Productos!C6:C15,C24)=1,ISNUMBER(E24),ISNUMBER(F24),E24&gt;=0,F24&gt;=0),"OK","Revisar"))</f>
        <v/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2"/>
      <c r="D25" s="12"/>
      <c r="E25" s="22"/>
      <c r="F25" s="22"/>
      <c r="G25" s="25" t="str">
        <f t="shared" si="1"/>
        <v/>
      </c>
      <c r="H25" s="27" t="str">
        <f>IF(C25="",IF(COUNTA(D25:F25)&gt;0,"Revisar",""),IF(AND(COUNTIF(Productos!C6:C15,C25)=1,ISNUMBER(E25),ISNUMBER(F25),E25&gt;=0,F25&gt;=0),"OK","Revisar"))</f>
        <v/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2"/>
      <c r="D26" s="12"/>
      <c r="E26" s="22"/>
      <c r="F26" s="22"/>
      <c r="G26" s="25" t="str">
        <f t="shared" si="1"/>
        <v/>
      </c>
      <c r="H26" s="27" t="str">
        <f>IF(C26="",IF(COUNTA(D26:F26)&gt;0,"Revisar",""),IF(AND(COUNTIF(Productos!C6:C15,C26)=1,ISNUMBER(E26),ISNUMBER(F26),E26&gt;=0,F26&gt;=0),"OK","Revisar"))</f>
        <v/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2"/>
      <c r="D27" s="12"/>
      <c r="E27" s="22"/>
      <c r="F27" s="22"/>
      <c r="G27" s="25" t="str">
        <f t="shared" si="1"/>
        <v/>
      </c>
      <c r="H27" s="27" t="str">
        <f>IF(C27="",IF(COUNTA(D27:F27)&gt;0,"Revisar",""),IF(AND(COUNTIF(Productos!C6:C15,C27)=1,ISNUMBER(E27),ISNUMBER(F27),E27&gt;=0,F27&gt;=0),"OK","Revisar"))</f>
        <v/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2"/>
      <c r="D28" s="12"/>
      <c r="E28" s="22"/>
      <c r="F28" s="22"/>
      <c r="G28" s="25" t="str">
        <f t="shared" si="1"/>
        <v/>
      </c>
      <c r="H28" s="27" t="str">
        <f>IF(C28="",IF(COUNTA(D28:F28)&gt;0,"Revisar",""),IF(AND(COUNTIF(Productos!C6:C15,C28)=1,ISNUMBER(E28),ISNUMBER(F28),E28&gt;=0,F28&gt;=0),"OK","Revisar"))</f>
        <v/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2"/>
      <c r="D29" s="12"/>
      <c r="E29" s="22"/>
      <c r="F29" s="22"/>
      <c r="G29" s="25" t="str">
        <f t="shared" si="1"/>
        <v/>
      </c>
      <c r="H29" s="27" t="str">
        <f>IF(C29="",IF(COUNTA(D29:F29)&gt;0,"Revisar",""),IF(AND(COUNTIF(Productos!C6:C15,C29)=1,ISNUMBER(E29),ISNUMBER(F29),E29&gt;=0,F29&gt;=0),"OK","Revisar"))</f>
        <v/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2"/>
      <c r="D30" s="12"/>
      <c r="E30" s="22"/>
      <c r="F30" s="22"/>
      <c r="G30" s="25" t="str">
        <f t="shared" si="1"/>
        <v/>
      </c>
      <c r="H30" s="27" t="str">
        <f>IF(C30="",IF(COUNTA(D30:F30)&gt;0,"Revisar",""),IF(AND(COUNTIF(Productos!C6:C15,C30)=1,ISNUMBER(E30),ISNUMBER(F30),E30&gt;=0,F30&gt;=0),"OK","Revisar"))</f>
        <v/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2"/>
      <c r="D31" s="12"/>
      <c r="E31" s="22"/>
      <c r="F31" s="22"/>
      <c r="G31" s="25" t="str">
        <f t="shared" si="1"/>
        <v/>
      </c>
      <c r="H31" s="27" t="str">
        <f>IF(C31="",IF(COUNTA(D31:F31)&gt;0,"Revisar",""),IF(AND(COUNTIF(Productos!C6:C15,C31)=1,ISNUMBER(E31),ISNUMBER(F31),E31&gt;=0,F31&gt;=0),"OK","Revisar"))</f>
        <v/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2"/>
      <c r="D32" s="12"/>
      <c r="E32" s="22"/>
      <c r="F32" s="22"/>
      <c r="G32" s="25" t="str">
        <f t="shared" si="1"/>
        <v/>
      </c>
      <c r="H32" s="27" t="str">
        <f>IF(C32="",IF(COUNTA(D32:F32)&gt;0,"Revisar",""),IF(AND(COUNTIF(Productos!C6:C15,C32)=1,ISNUMBER(E32),ISNUMBER(F32),E32&gt;=0,F32&gt;=0),"OK","Revisar"))</f>
        <v/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2"/>
      <c r="D33" s="12"/>
      <c r="E33" s="22"/>
      <c r="F33" s="22"/>
      <c r="G33" s="25" t="str">
        <f t="shared" si="1"/>
        <v/>
      </c>
      <c r="H33" s="27" t="str">
        <f>IF(C33="",IF(COUNTA(D33:F33)&gt;0,"Revisar",""),IF(AND(COUNTIF(Productos!C6:C15,C33)=1,ISNUMBER(E33),ISNUMBER(F33),E33&gt;=0,F33&gt;=0),"OK","Revisar"))</f>
        <v/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2"/>
      <c r="D34" s="12"/>
      <c r="E34" s="22"/>
      <c r="F34" s="22"/>
      <c r="G34" s="25" t="str">
        <f t="shared" si="1"/>
        <v/>
      </c>
      <c r="H34" s="27" t="str">
        <f>IF(C34="",IF(COUNTA(D34:F34)&gt;0,"Revisar",""),IF(AND(COUNTIF(Productos!C6:C15,C34)=1,ISNUMBER(E34),ISNUMBER(F34),E34&gt;=0,F34&gt;=0),"OK","Revisar"))</f>
        <v/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2"/>
      <c r="D35" s="12"/>
      <c r="E35" s="22"/>
      <c r="F35" s="22"/>
      <c r="G35" s="25" t="str">
        <f t="shared" si="1"/>
        <v/>
      </c>
      <c r="H35" s="27" t="str">
        <f>IF(C35="",IF(COUNTA(D35:F35)&gt;0,"Revisar",""),IF(AND(COUNTIF(Productos!C6:C15,C35)=1,ISNUMBER(E35),ISNUMBER(F35),E35&gt;=0,F35&gt;=0),"OK","Revisar"))</f>
        <v/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2"/>
      <c r="D36" s="12"/>
      <c r="E36" s="22"/>
      <c r="F36" s="22"/>
      <c r="G36" s="25" t="str">
        <f t="shared" si="1"/>
        <v/>
      </c>
      <c r="H36" s="27" t="str">
        <f>IF(C36="",IF(COUNTA(D36:F36)&gt;0,"Revisar",""),IF(AND(COUNTIF(Productos!C6:C15,C36)=1,ISNUMBER(E36),ISNUMBER(F36),E36&gt;=0,F36&gt;=0),"OK","Revisar"))</f>
        <v/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2"/>
      <c r="D37" s="12"/>
      <c r="E37" s="22"/>
      <c r="F37" s="22"/>
      <c r="G37" s="25" t="str">
        <f t="shared" si="1"/>
        <v/>
      </c>
      <c r="H37" s="27" t="str">
        <f>IF(C37="",IF(COUNTA(D37:F37)&gt;0,"Revisar",""),IF(AND(COUNTIF(Productos!C6:C15,C37)=1,ISNUMBER(E37),ISNUMBER(F37),E37&gt;=0,F37&gt;=0),"OK","Revisar"))</f>
        <v/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2"/>
      <c r="D38" s="12"/>
      <c r="E38" s="22"/>
      <c r="F38" s="22"/>
      <c r="G38" s="25" t="str">
        <f t="shared" si="1"/>
        <v/>
      </c>
      <c r="H38" s="27" t="str">
        <f>IF(C38="",IF(COUNTA(D38:F38)&gt;0,"Revisar",""),IF(AND(COUNTIF(Productos!C6:C15,C38)=1,ISNUMBER(E38),ISNUMBER(F38),E38&gt;=0,F38&gt;=0),"OK","Revisar"))</f>
        <v/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2"/>
      <c r="D39" s="12"/>
      <c r="E39" s="22"/>
      <c r="F39" s="22"/>
      <c r="G39" s="25" t="str">
        <f t="shared" si="1"/>
        <v/>
      </c>
      <c r="H39" s="27" t="str">
        <f>IF(C39="",IF(COUNTA(D39:F39)&gt;0,"Revisar",""),IF(AND(COUNTIF(Productos!C6:C15,C39)=1,ISNUMBER(E39),ISNUMBER(F39),E39&gt;=0,F39&gt;=0),"OK","Revisar"))</f>
        <v/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2"/>
      <c r="D40" s="12"/>
      <c r="E40" s="22"/>
      <c r="F40" s="22"/>
      <c r="G40" s="25" t="str">
        <f t="shared" si="1"/>
        <v/>
      </c>
      <c r="H40" s="27" t="str">
        <f>IF(C40="",IF(COUNTA(D40:F40)&gt;0,"Revisar",""),IF(AND(COUNTIF(Productos!C6:C15,C40)=1,ISNUMBER(E40),ISNUMBER(F40),E40&gt;=0,F40&gt;=0),"OK","Revisar"))</f>
        <v/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2"/>
      <c r="D41" s="12"/>
      <c r="E41" s="22"/>
      <c r="F41" s="22"/>
      <c r="G41" s="25" t="str">
        <f t="shared" si="1"/>
        <v/>
      </c>
      <c r="H41" s="27" t="str">
        <f>IF(C41="",IF(COUNTA(D41:F41)&gt;0,"Revisar",""),IF(AND(COUNTIF(Productos!C6:C15,C41)=1,ISNUMBER(E41),ISNUMBER(F41),E41&gt;=0,F41&gt;=0),"OK","Revisar"))</f>
        <v/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2"/>
      <c r="D42" s="12"/>
      <c r="E42" s="22"/>
      <c r="F42" s="22"/>
      <c r="G42" s="25" t="str">
        <f t="shared" si="1"/>
        <v/>
      </c>
      <c r="H42" s="27" t="str">
        <f>IF(C42="",IF(COUNTA(D42:F42)&gt;0,"Revisar",""),IF(AND(COUNTIF(Productos!C6:C15,C42)=1,ISNUMBER(E42),ISNUMBER(F42),E42&gt;=0,F42&gt;=0),"OK","Revisar"))</f>
        <v/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2"/>
      <c r="D43" s="12"/>
      <c r="E43" s="22"/>
      <c r="F43" s="22"/>
      <c r="G43" s="25" t="str">
        <f t="shared" si="1"/>
        <v/>
      </c>
      <c r="H43" s="27" t="str">
        <f>IF(C43="",IF(COUNTA(D43:F43)&gt;0,"Revisar",""),IF(AND(COUNTIF(Productos!C6:C15,C43)=1,ISNUMBER(E43),ISNUMBER(F43),E43&gt;=0,F43&gt;=0),"OK","Revisar"))</f>
        <v/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2"/>
      <c r="D44" s="12"/>
      <c r="E44" s="22"/>
      <c r="F44" s="22"/>
      <c r="G44" s="25" t="str">
        <f t="shared" si="1"/>
        <v/>
      </c>
      <c r="H44" s="27" t="str">
        <f>IF(C44="",IF(COUNTA(D44:F44)&gt;0,"Revisar",""),IF(AND(COUNTIF(Productos!C6:C15,C44)=1,ISNUMBER(E44),ISNUMBER(F44),E44&gt;=0,F44&gt;=0),"OK","Revisar"))</f>
        <v/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2"/>
      <c r="D45" s="12"/>
      <c r="E45" s="22"/>
      <c r="F45" s="22"/>
      <c r="G45" s="25" t="str">
        <f t="shared" si="1"/>
        <v/>
      </c>
      <c r="H45" s="27" t="str">
        <f>IF(C45="",IF(COUNTA(D45:F45)&gt;0,"Revisar",""),IF(AND(COUNTIF(Productos!C6:C15,C45)=1,ISNUMBER(E45),ISNUMBER(F45),E45&gt;=0,F45&gt;=0),"OK","Revisar"))</f>
        <v/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2"/>
      <c r="D46" s="12"/>
      <c r="E46" s="22"/>
      <c r="F46" s="22"/>
      <c r="G46" s="25" t="str">
        <f t="shared" si="1"/>
        <v/>
      </c>
      <c r="H46" s="27" t="str">
        <f>IF(C46="",IF(COUNTA(D46:F46)&gt;0,"Revisar",""),IF(AND(COUNTIF(Productos!C6:C15,C46)=1,ISNUMBER(E46),ISNUMBER(F46),E46&gt;=0,F46&gt;=0),"OK","Revisar"))</f>
        <v/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2"/>
      <c r="D47" s="12"/>
      <c r="E47" s="22"/>
      <c r="F47" s="22"/>
      <c r="G47" s="25" t="str">
        <f t="shared" si="1"/>
        <v/>
      </c>
      <c r="H47" s="27" t="str">
        <f>IF(C47="",IF(COUNTA(D47:F47)&gt;0,"Revisar",""),IF(AND(COUNTIF(Productos!C6:C15,C47)=1,ISNUMBER(E47),ISNUMBER(F47),E47&gt;=0,F47&gt;=0),"OK","Revisar"))</f>
        <v/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2"/>
      <c r="D48" s="12"/>
      <c r="E48" s="22"/>
      <c r="F48" s="22"/>
      <c r="G48" s="25" t="str">
        <f t="shared" si="1"/>
        <v/>
      </c>
      <c r="H48" s="27" t="str">
        <f>IF(C48="",IF(COUNTA(D48:F48)&gt;0,"Revisar",""),IF(AND(COUNTIF(Productos!C6:C15,C48)=1,ISNUMBER(E48),ISNUMBER(F48),E48&gt;=0,F48&gt;=0),"OK","Revisar"))</f>
        <v/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2"/>
      <c r="D49" s="12"/>
      <c r="E49" s="22"/>
      <c r="F49" s="22"/>
      <c r="G49" s="25" t="str">
        <f t="shared" si="1"/>
        <v/>
      </c>
      <c r="H49" s="27" t="str">
        <f>IF(C49="",IF(COUNTA(D49:F49)&gt;0,"Revisar",""),IF(AND(COUNTIF(Productos!C6:C15,C49)=1,ISNUMBER(E49),ISNUMBER(F49),E49&gt;=0,F49&gt;=0),"OK","Revisar"))</f>
        <v/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2"/>
      <c r="D50" s="12"/>
      <c r="E50" s="22"/>
      <c r="F50" s="22"/>
      <c r="G50" s="25" t="str">
        <f t="shared" si="1"/>
        <v/>
      </c>
      <c r="H50" s="27" t="str">
        <f>IF(C50="",IF(COUNTA(D50:F50)&gt;0,"Revisar",""),IF(AND(COUNTIF(Productos!C6:C15,C50)=1,ISNUMBER(E50),ISNUMBER(F50),E50&gt;=0,F50&gt;=0),"OK","Revisar"))</f>
        <v/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2"/>
      <c r="D51" s="12"/>
      <c r="E51" s="22"/>
      <c r="F51" s="22"/>
      <c r="G51" s="25" t="str">
        <f t="shared" si="1"/>
        <v/>
      </c>
      <c r="H51" s="27" t="str">
        <f>IF(C51="",IF(COUNTA(D51:F51)&gt;0,"Revisar",""),IF(AND(COUNTIF(Productos!C6:C15,C51)=1,ISNUMBER(E51),ISNUMBER(F51),E51&gt;=0,F51&gt;=0),"OK","Revisar"))</f>
        <v/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2"/>
      <c r="D52" s="12"/>
      <c r="E52" s="22"/>
      <c r="F52" s="22"/>
      <c r="G52" s="25" t="str">
        <f t="shared" si="1"/>
        <v/>
      </c>
      <c r="H52" s="27" t="str">
        <f>IF(C52="",IF(COUNTA(D52:F52)&gt;0,"Revisar",""),IF(AND(COUNTIF(Productos!C6:C15,C52)=1,ISNUMBER(E52),ISNUMBER(F52),E52&gt;=0,F52&gt;=0),"OK","Revisar"))</f>
        <v/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2"/>
      <c r="D53" s="12"/>
      <c r="E53" s="22"/>
      <c r="F53" s="22"/>
      <c r="G53" s="25" t="str">
        <f t="shared" si="1"/>
        <v/>
      </c>
      <c r="H53" s="27" t="str">
        <f>IF(C53="",IF(COUNTA(D53:F53)&gt;0,"Revisar",""),IF(AND(COUNTIF(Productos!C6:C15,C53)=1,ISNUMBER(E53),ISNUMBER(F53),E53&gt;=0,F53&gt;=0),"OK","Revisar"))</f>
        <v/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2"/>
      <c r="D54" s="12"/>
      <c r="E54" s="22"/>
      <c r="F54" s="22"/>
      <c r="G54" s="25" t="str">
        <f t="shared" si="1"/>
        <v/>
      </c>
      <c r="H54" s="27" t="str">
        <f>IF(C54="",IF(COUNTA(D54:F54)&gt;0,"Revisar",""),IF(AND(COUNTIF(Productos!C6:C15,C54)=1,ISNUMBER(E54),ISNUMBER(F54),E54&gt;=0,F54&gt;=0),"OK","Revisar"))</f>
        <v/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2"/>
      <c r="D55" s="12"/>
      <c r="E55" s="22"/>
      <c r="F55" s="22"/>
      <c r="G55" s="25" t="str">
        <f t="shared" si="1"/>
        <v/>
      </c>
      <c r="H55" s="27" t="str">
        <f>IF(C55="",IF(COUNTA(D55:F55)&gt;0,"Revisar",""),IF(AND(COUNTIF(Productos!C6:C15,C55)=1,ISNUMBER(E55),ISNUMBER(F55),E55&gt;=0,F55&gt;=0),"OK","Revisar"))</f>
        <v/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2"/>
      <c r="D56" s="12"/>
      <c r="E56" s="22"/>
      <c r="F56" s="22"/>
      <c r="G56" s="25" t="str">
        <f t="shared" si="1"/>
        <v/>
      </c>
      <c r="H56" s="27" t="str">
        <f>IF(C56="",IF(COUNTA(D56:F56)&gt;0,"Revisar",""),IF(AND(COUNTIF(Productos!C6:C15,C56)=1,ISNUMBER(E56),ISNUMBER(F56),E56&gt;=0,F56&gt;=0),"OK","Revisar"))</f>
        <v/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2"/>
      <c r="D57" s="12"/>
      <c r="E57" s="22"/>
      <c r="F57" s="22"/>
      <c r="G57" s="25" t="str">
        <f t="shared" si="1"/>
        <v/>
      </c>
      <c r="H57" s="27" t="str">
        <f>IF(C57="",IF(COUNTA(D57:F57)&gt;0,"Revisar",""),IF(AND(COUNTIF(Productos!C6:C15,C57)=1,ISNUMBER(E57),ISNUMBER(F57),E57&gt;=0,F57&gt;=0),"OK","Revisar"))</f>
        <v/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2"/>
      <c r="D58" s="12"/>
      <c r="E58" s="22"/>
      <c r="F58" s="22"/>
      <c r="G58" s="25" t="str">
        <f t="shared" si="1"/>
        <v/>
      </c>
      <c r="H58" s="27" t="str">
        <f>IF(C58="",IF(COUNTA(D58:F58)&gt;0,"Revisar",""),IF(AND(COUNTIF(Productos!C6:C15,C58)=1,ISNUMBER(E58),ISNUMBER(F58),E58&gt;=0,F58&gt;=0),"OK","Revisar"))</f>
        <v/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2"/>
      <c r="D59" s="12"/>
      <c r="E59" s="22"/>
      <c r="F59" s="22"/>
      <c r="G59" s="25" t="str">
        <f t="shared" si="1"/>
        <v/>
      </c>
      <c r="H59" s="27" t="str">
        <f>IF(C59="",IF(COUNTA(D59:F59)&gt;0,"Revisar",""),IF(AND(COUNTIF(Productos!C6:C15,C59)=1,ISNUMBER(E59),ISNUMBER(F59),E59&gt;=0,F59&gt;=0),"OK","Revisar"))</f>
        <v/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2"/>
      <c r="D60" s="12"/>
      <c r="E60" s="22"/>
      <c r="F60" s="22"/>
      <c r="G60" s="25" t="str">
        <f t="shared" si="1"/>
        <v/>
      </c>
      <c r="H60" s="27" t="str">
        <f>IF(C60="",IF(COUNTA(D60:F60)&gt;0,"Revisar",""),IF(AND(COUNTIF(Productos!C6:C15,C60)=1,ISNUMBER(E60),ISNUMBER(F60),E60&gt;=0,F60&gt;=0),"OK","Revisar"))</f>
        <v/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2"/>
      <c r="D61" s="12"/>
      <c r="E61" s="22"/>
      <c r="F61" s="22"/>
      <c r="G61" s="25" t="str">
        <f t="shared" si="1"/>
        <v/>
      </c>
      <c r="H61" s="27" t="str">
        <f>IF(C61="",IF(COUNTA(D61:F61)&gt;0,"Revisar",""),IF(AND(COUNTIF(Productos!C6:C15,C61)=1,ISNUMBER(E61),ISNUMBER(F61),E61&gt;=0,F61&gt;=0),"OK","Revisar"))</f>
        <v/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2"/>
      <c r="D62" s="12"/>
      <c r="E62" s="22"/>
      <c r="F62" s="22"/>
      <c r="G62" s="25" t="str">
        <f t="shared" si="1"/>
        <v/>
      </c>
      <c r="H62" s="27" t="str">
        <f>IF(C62="",IF(COUNTA(D62:F62)&gt;0,"Revisar",""),IF(AND(COUNTIF(Productos!C6:C15,C62)=1,ISNUMBER(E62),ISNUMBER(F62),E62&gt;=0,F62&gt;=0),"OK","Revisar"))</f>
        <v/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2"/>
      <c r="D63" s="12"/>
      <c r="E63" s="22"/>
      <c r="F63" s="22"/>
      <c r="G63" s="25" t="str">
        <f t="shared" si="1"/>
        <v/>
      </c>
      <c r="H63" s="27" t="str">
        <f>IF(C63="",IF(COUNTA(D63:F63)&gt;0,"Revisar",""),IF(AND(COUNTIF(Productos!C6:C15,C63)=1,ISNUMBER(E63),ISNUMBER(F63),E63&gt;=0,F63&gt;=0),"OK","Revisar"))</f>
        <v/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2"/>
      <c r="D64" s="12"/>
      <c r="E64" s="22"/>
      <c r="F64" s="22"/>
      <c r="G64" s="25" t="str">
        <f t="shared" si="1"/>
        <v/>
      </c>
      <c r="H64" s="27" t="str">
        <f>IF(C64="",IF(COUNTA(D64:F64)&gt;0,"Revisar",""),IF(AND(COUNTIF(Productos!C6:C15,C64)=1,ISNUMBER(E64),ISNUMBER(F64),E64&gt;=0,F64&gt;=0),"OK","Revisar"))</f>
        <v/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2"/>
      <c r="D65" s="12"/>
      <c r="E65" s="22"/>
      <c r="F65" s="22"/>
      <c r="G65" s="25" t="str">
        <f t="shared" si="1"/>
        <v/>
      </c>
      <c r="H65" s="27" t="str">
        <f>IF(C65="",IF(COUNTA(D65:F65)&gt;0,"Revisar",""),IF(AND(COUNTIF(Productos!C6:C15,C65)=1,ISNUMBER(E65),ISNUMBER(F65),E65&gt;=0,F65&gt;=0),"OK","Revisar"))</f>
        <v/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H6:H65">
    <cfRule type="containsText" dxfId="0" priority="1" stopIfTrue="1" operator="containsText" text="Revisar">
      <formula>NOT(ISERROR(SEARCH(("Revisar"),(H6))))</formula>
    </cfRule>
  </conditionalFormatting>
  <dataValidations>
    <dataValidation type="decimal" operator="greaterThanOrEqual" allowBlank="1" showErrorMessage="1" sqref="E6:F65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44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10" t="s">
        <v>45</v>
      </c>
      <c r="D5" s="10" t="s">
        <v>46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2" t="s">
        <v>47</v>
      </c>
      <c r="D6" s="22">
        <v>180000.0</v>
      </c>
      <c r="E6" s="1"/>
      <c r="F6" s="8" t="s">
        <v>48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2" t="s">
        <v>49</v>
      </c>
      <c r="D7" s="22">
        <v>80000.0</v>
      </c>
      <c r="E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2" t="s">
        <v>50</v>
      </c>
      <c r="D8" s="22">
        <v>40000.0</v>
      </c>
      <c r="E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2"/>
      <c r="D9" s="22"/>
      <c r="E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2"/>
      <c r="D10" s="22"/>
      <c r="E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2"/>
      <c r="D11" s="22"/>
      <c r="E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2"/>
      <c r="D12" s="2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2"/>
      <c r="D13" s="2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2"/>
      <c r="D14" s="2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2"/>
      <c r="D15" s="2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2"/>
      <c r="D16" s="2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2"/>
      <c r="D17" s="2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2"/>
      <c r="D18" s="2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2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2"/>
      <c r="D20" s="2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2"/>
      <c r="D21" s="2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2"/>
      <c r="D22" s="2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2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2"/>
      <c r="D24" s="2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2"/>
      <c r="D25" s="2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F6:J11"/>
  </mergeCells>
  <dataValidations>
    <dataValidation type="decimal" operator="greaterThanOrEqual" allowBlank="1" showErrorMessage="1" sqref="D6:D25">
      <formula1>0.0</formula1>
    </dataValidation>
  </dataValidation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>
      <pane xSplit="4.0" ySplit="5.0" topLeftCell="E6" activePane="bottomRight" state="frozen"/>
      <selection activeCell="E1" sqref="E1" pane="topRight"/>
      <selection activeCell="A6" sqref="A6" pane="bottomLeft"/>
      <selection activeCell="E6" sqref="E6" pane="bottomRight"/>
    </sheetView>
  </sheetViews>
  <sheetFormatPr customHeight="1" defaultColWidth="12.63" defaultRowHeight="15.0"/>
  <cols>
    <col customWidth="1" min="1" max="2" width="3.0"/>
    <col customWidth="1" min="3" max="3" width="16.0"/>
    <col customWidth="1" min="4" max="4" width="27.0"/>
    <col customWidth="1" min="5" max="22" width="21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51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4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45.75" customHeight="1">
      <c r="A5" s="1"/>
      <c r="B5" s="1"/>
      <c r="C5" s="10" t="s">
        <v>5</v>
      </c>
      <c r="D5" s="10" t="s">
        <v>52</v>
      </c>
      <c r="E5" s="10" t="s">
        <v>53</v>
      </c>
      <c r="F5" s="10" t="s">
        <v>54</v>
      </c>
      <c r="G5" s="10" t="s">
        <v>55</v>
      </c>
      <c r="H5" s="10" t="s">
        <v>56</v>
      </c>
      <c r="I5" s="10" t="s">
        <v>29</v>
      </c>
      <c r="J5" s="10" t="s">
        <v>57</v>
      </c>
      <c r="K5" s="10" t="s">
        <v>58</v>
      </c>
      <c r="L5" s="10" t="s">
        <v>30</v>
      </c>
      <c r="M5" s="10" t="s">
        <v>59</v>
      </c>
      <c r="N5" s="10" t="s">
        <v>60</v>
      </c>
      <c r="O5" s="10" t="s">
        <v>61</v>
      </c>
      <c r="P5" s="10" t="s">
        <v>62</v>
      </c>
      <c r="Q5" s="10" t="s">
        <v>63</v>
      </c>
      <c r="R5" s="10" t="s">
        <v>32</v>
      </c>
      <c r="S5" s="10" t="s">
        <v>64</v>
      </c>
      <c r="T5" s="10" t="s">
        <v>34</v>
      </c>
      <c r="U5" s="10" t="s">
        <v>26</v>
      </c>
      <c r="V5" s="10" t="s">
        <v>65</v>
      </c>
    </row>
    <row r="6" ht="24.75" customHeight="1">
      <c r="A6" s="1"/>
      <c r="B6" s="1"/>
      <c r="C6" s="27" t="str">
        <f>IF(Productos!C6="","",Productos!C6)</f>
        <v>P001</v>
      </c>
      <c r="D6" s="27" t="str">
        <f>IF(Productos!C6="","",Productos!D6)</f>
        <v>Kit de oficina</v>
      </c>
      <c r="E6" s="27">
        <f>IF(Productos!C6="","",Productos!E6)</f>
        <v>100</v>
      </c>
      <c r="F6" s="28">
        <f>IF(C6="","",SUMIF('Costos directos'!C6:C65,C6,'Costos directos'!G6:G65))</f>
        <v>4500</v>
      </c>
      <c r="G6" s="28">
        <f>IF(C6="","",SUM(Fijos!D6:D25)*Productos!F6)</f>
        <v>200000</v>
      </c>
      <c r="H6" s="25">
        <f t="shared" ref="H6:H15" si="1">IF(C6="","",IF(E6&gt;0,G6/E6,"n.a."))</f>
        <v>2000</v>
      </c>
      <c r="I6" s="25">
        <f t="shared" ref="I6:I15" si="2">IF(C6="","",IF(ISNUMBER(H6),F6+H6,"n.a."))</f>
        <v>6500</v>
      </c>
      <c r="J6" s="29">
        <f>IF(C6="","",1-Productos!G6-Productos!H6)</f>
        <v>0.67</v>
      </c>
      <c r="K6" s="25">
        <f t="shared" ref="K6:K15" si="3">IF(C6="","",IF(U6="OK",I6/J6,"Revisar datos"))</f>
        <v>9701.492537</v>
      </c>
      <c r="L6" s="28">
        <f>IF(C6="","",IF(U6="OK",K6/(1-Productos!I6),"Revisar datos"))</f>
        <v>10779.43615</v>
      </c>
      <c r="M6" s="28">
        <f>IF(C6="","",IF(U6="OK",L6*(1+Productos!J6),"Revisar datos"))</f>
        <v>12827.52902</v>
      </c>
      <c r="N6" s="28">
        <f>IF(C6="","",IF(U6="OK",ROUNDUP(M6/Productos!K6,0)*Productos!K6,"Revisar datos"))</f>
        <v>12900</v>
      </c>
      <c r="O6" s="28">
        <f>IF(C6="","",IF(U6="OK",N6/(1+Productos!J6)*(1-Productos!I6),"Revisar datos"))</f>
        <v>9756.302521</v>
      </c>
      <c r="P6" s="28">
        <f>IF(C6="","",IF(U6="OK",O6*Productos!H6,"Revisar datos"))</f>
        <v>292.6890756</v>
      </c>
      <c r="Q6" s="25">
        <f t="shared" ref="Q6:Q15" si="4">IF(C6="","",IF(U6="OK",O6-I6-P6,"Revisar datos"))</f>
        <v>2963.613445</v>
      </c>
      <c r="R6" s="30">
        <f t="shared" ref="R6:R15" si="5">IF(C6="","",IF(U6="OK",IF(O6=0,"n.a.",Q6/O6),"Revisar datos"))</f>
        <v>0.3037639966</v>
      </c>
      <c r="S6" s="30">
        <f t="shared" ref="S6:S15" si="6">IF(C6="","",IF(U6="OK",IF(I6=0,"n.a.",(O6-I6)/I6),"Revisar datos"))</f>
        <v>0.5009696186</v>
      </c>
      <c r="T6" s="25">
        <f t="shared" ref="T6:T15" si="7">IF(C6="","",IF(U6="OK",Q6*E6,"Revisar datos"))</f>
        <v>296361.3445</v>
      </c>
      <c r="U6" s="28" t="str">
        <f>IF(C6="","",IF(AND(COUNTIF(Productos!C6:C15,C6)=1,COUNTIF('Costos directos'!H6:H65,"Revisar")=0,COUNTIF('Costos directos'!C6:C65,C6)&gt;0,ISNUMBER(E6),ISNUMBER(Productos!F6),ISNUMBER(Productos!G6),ISNUMBER(Productos!H6),ISNUMBER(Productos!I6),ISNUMBER(Productos!J6),ISNUMBER(Productos!K6),E6&gt;0,ABS(SUM(Productos!F6:F15)-1)&lt;0.000001,Productos!F6&gt;=0,Productos!G6&gt;=0,Productos!H6&gt;=0,J6&gt;0.000000001,Productos!I6&gt;=0,Productos!I6&lt;1,Productos!J6&gt;=0,Productos!K6&gt;0,COUNTIF(Fijos!D6:D25,"&lt;0")=0),"OK","Revisar datos"))</f>
        <v>OK</v>
      </c>
      <c r="V6" s="28">
        <f>IF(C6="","",IF(U6="OK",IF(Productos!L6=0,"Sin referencia",Productos!L6*(1-Productos!I6)*(1-Productos!H6)-I6),"Revisar datos"))</f>
        <v>3103</v>
      </c>
    </row>
    <row r="7" ht="24.75" customHeight="1">
      <c r="A7" s="1"/>
      <c r="B7" s="1"/>
      <c r="C7" s="27" t="str">
        <f>IF(Productos!C7="","",Productos!C7)</f>
        <v>P002</v>
      </c>
      <c r="D7" s="27" t="str">
        <f>IF(Productos!C7="","",Productos!D7)</f>
        <v>Servicio de instalación</v>
      </c>
      <c r="E7" s="27">
        <f>IF(Productos!C7="","",Productos!E7)</f>
        <v>50</v>
      </c>
      <c r="F7" s="28">
        <f>IF(C7="","",SUMIF('Costos directos'!C6:C65,C7,'Costos directos'!G6:G65))</f>
        <v>8000</v>
      </c>
      <c r="G7" s="28">
        <f>IF(C7="","",SUM(Fijos!D6:D25)*Productos!F7)</f>
        <v>100000</v>
      </c>
      <c r="H7" s="25">
        <f t="shared" si="1"/>
        <v>2000</v>
      </c>
      <c r="I7" s="25">
        <f t="shared" si="2"/>
        <v>10000</v>
      </c>
      <c r="J7" s="29">
        <f>IF(C7="","",1-Productos!G7-Productos!H7)</f>
        <v>0.75</v>
      </c>
      <c r="K7" s="25">
        <f t="shared" si="3"/>
        <v>13333.33333</v>
      </c>
      <c r="L7" s="28">
        <f>IF(C7="","",IF(U7="OK",K7/(1-Productos!I7),"Revisar datos"))</f>
        <v>13333.33333</v>
      </c>
      <c r="M7" s="28">
        <f>IF(C7="","",IF(U7="OK",L7*(1+Productos!J7),"Revisar datos"))</f>
        <v>13333.33333</v>
      </c>
      <c r="N7" s="28">
        <f>IF(C7="","",IF(U7="OK",ROUNDUP(M7/Productos!K7,0)*Productos!K7,"Revisar datos"))</f>
        <v>13400</v>
      </c>
      <c r="O7" s="28">
        <f>IF(C7="","",IF(U7="OK",N7/(1+Productos!J7)*(1-Productos!I7),"Revisar datos"))</f>
        <v>13400</v>
      </c>
      <c r="P7" s="28">
        <f>IF(C7="","",IF(U7="OK",O7*Productos!H7,"Revisar datos"))</f>
        <v>0</v>
      </c>
      <c r="Q7" s="25">
        <f t="shared" si="4"/>
        <v>3400</v>
      </c>
      <c r="R7" s="30">
        <f t="shared" si="5"/>
        <v>0.2537313433</v>
      </c>
      <c r="S7" s="30">
        <f t="shared" si="6"/>
        <v>0.34</v>
      </c>
      <c r="T7" s="25">
        <f t="shared" si="7"/>
        <v>170000</v>
      </c>
      <c r="U7" s="28" t="str">
        <f>IF(C7="","",IF(AND(COUNTIF(Productos!C6:C15,C7)=1,COUNTIF('Costos directos'!H6:H65,"Revisar")=0,COUNTIF('Costos directos'!C6:C65,C7)&gt;0,ISNUMBER(E7),ISNUMBER(Productos!F7),ISNUMBER(Productos!G7),ISNUMBER(Productos!H7),ISNUMBER(Productos!I7),ISNUMBER(Productos!J7),ISNUMBER(Productos!K7),E7&gt;0,ABS(SUM(Productos!F6:F15)-1)&lt;0.000001,Productos!F7&gt;=0,Productos!G7&gt;=0,Productos!H7&gt;=0,J7&gt;0.000000001,Productos!I7&gt;=0,Productos!I7&lt;1,Productos!J7&gt;=0,Productos!K7&gt;0,COUNTIF(Fijos!D6:D25,"&lt;0")=0),"OK","Revisar datos"))</f>
        <v>OK</v>
      </c>
      <c r="V7" s="28">
        <f>IF(C7="","",IF(U7="OK",IF(Productos!L7=0,"Sin referencia",Productos!L7*(1-Productos!I7)*(1-Productos!H7)-I7),"Revisar datos"))</f>
        <v>4000</v>
      </c>
    </row>
    <row r="8" ht="24.75" customHeight="1">
      <c r="A8" s="1"/>
      <c r="B8" s="1"/>
      <c r="C8" s="27" t="str">
        <f>IF(Productos!C8="","",Productos!C8)</f>
        <v/>
      </c>
      <c r="D8" s="27" t="str">
        <f>IF(Productos!C8="","",Productos!D8)</f>
        <v/>
      </c>
      <c r="E8" s="27" t="str">
        <f>IF(Productos!C8="","",Productos!E8)</f>
        <v/>
      </c>
      <c r="F8" s="28" t="str">
        <f>IF(C8="","",SUMIF('Costos directos'!C6:C65,C8,'Costos directos'!G6:G65))</f>
        <v/>
      </c>
      <c r="G8" s="28" t="str">
        <f>IF(C8="","",SUM(Fijos!D6:D25)*Productos!F8)</f>
        <v/>
      </c>
      <c r="H8" s="25" t="str">
        <f t="shared" si="1"/>
        <v/>
      </c>
      <c r="I8" s="25" t="str">
        <f t="shared" si="2"/>
        <v/>
      </c>
      <c r="J8" s="29" t="str">
        <f>IF(C8="","",1-Productos!G8-Productos!H8)</f>
        <v/>
      </c>
      <c r="K8" s="25" t="str">
        <f t="shared" si="3"/>
        <v/>
      </c>
      <c r="L8" s="28" t="str">
        <f>IF(C8="","",IF(U8="OK",K8/(1-Productos!I8),"Revisar datos"))</f>
        <v/>
      </c>
      <c r="M8" s="28" t="str">
        <f>IF(C8="","",IF(U8="OK",L8*(1+Productos!J8),"Revisar datos"))</f>
        <v/>
      </c>
      <c r="N8" s="28" t="str">
        <f>IF(C8="","",IF(U8="OK",ROUNDUP(M8/Productos!K8,0)*Productos!K8,"Revisar datos"))</f>
        <v/>
      </c>
      <c r="O8" s="28" t="str">
        <f>IF(C8="","",IF(U8="OK",N8/(1+Productos!J8)*(1-Productos!I8),"Revisar datos"))</f>
        <v/>
      </c>
      <c r="P8" s="28" t="str">
        <f>IF(C8="","",IF(U8="OK",O8*Productos!H8,"Revisar datos"))</f>
        <v/>
      </c>
      <c r="Q8" s="25" t="str">
        <f t="shared" si="4"/>
        <v/>
      </c>
      <c r="R8" s="30" t="str">
        <f t="shared" si="5"/>
        <v/>
      </c>
      <c r="S8" s="30" t="str">
        <f t="shared" si="6"/>
        <v/>
      </c>
      <c r="T8" s="25" t="str">
        <f t="shared" si="7"/>
        <v/>
      </c>
      <c r="U8" s="28" t="str">
        <f>IF(C8="","",IF(AND(COUNTIF(Productos!C6:C15,C8)=1,COUNTIF('Costos directos'!H6:H65,"Revisar")=0,COUNTIF('Costos directos'!C6:C65,C8)&gt;0,ISNUMBER(E8),ISNUMBER(Productos!F8),ISNUMBER(Productos!G8),ISNUMBER(Productos!H8),ISNUMBER(Productos!I8),ISNUMBER(Productos!J8),ISNUMBER(Productos!K8),E8&gt;0,ABS(SUM(Productos!F6:F15)-1)&lt;0.000001,Productos!F8&gt;=0,Productos!G8&gt;=0,Productos!H8&gt;=0,J8&gt;0.000000001,Productos!I8&gt;=0,Productos!I8&lt;1,Productos!J8&gt;=0,Productos!K8&gt;0,COUNTIF(Fijos!D6:D25,"&lt;0")=0),"OK","Revisar datos"))</f>
        <v/>
      </c>
      <c r="V8" s="28" t="str">
        <f>IF(C8="","",IF(U8="OK",IF(Productos!L8=0,"Sin referencia",Productos!L8*(1-Productos!I8)*(1-Productos!H8)-I8),"Revisar datos"))</f>
        <v/>
      </c>
    </row>
    <row r="9" ht="24.75" customHeight="1">
      <c r="A9" s="1"/>
      <c r="B9" s="1"/>
      <c r="C9" s="27" t="str">
        <f>IF(Productos!C9="","",Productos!C9)</f>
        <v/>
      </c>
      <c r="D9" s="27" t="str">
        <f>IF(Productos!C9="","",Productos!D9)</f>
        <v/>
      </c>
      <c r="E9" s="27" t="str">
        <f>IF(Productos!C9="","",Productos!E9)</f>
        <v/>
      </c>
      <c r="F9" s="28" t="str">
        <f>IF(C9="","",SUMIF('Costos directos'!C6:C65,C9,'Costos directos'!G6:G65))</f>
        <v/>
      </c>
      <c r="G9" s="28" t="str">
        <f>IF(C9="","",SUM(Fijos!D6:D25)*Productos!F9)</f>
        <v/>
      </c>
      <c r="H9" s="25" t="str">
        <f t="shared" si="1"/>
        <v/>
      </c>
      <c r="I9" s="25" t="str">
        <f t="shared" si="2"/>
        <v/>
      </c>
      <c r="J9" s="29" t="str">
        <f>IF(C9="","",1-Productos!G9-Productos!H9)</f>
        <v/>
      </c>
      <c r="K9" s="25" t="str">
        <f t="shared" si="3"/>
        <v/>
      </c>
      <c r="L9" s="28" t="str">
        <f>IF(C9="","",IF(U9="OK",K9/(1-Productos!I9),"Revisar datos"))</f>
        <v/>
      </c>
      <c r="M9" s="28" t="str">
        <f>IF(C9="","",IF(U9="OK",L9*(1+Productos!J9),"Revisar datos"))</f>
        <v/>
      </c>
      <c r="N9" s="28" t="str">
        <f>IF(C9="","",IF(U9="OK",ROUNDUP(M9/Productos!K9,0)*Productos!K9,"Revisar datos"))</f>
        <v/>
      </c>
      <c r="O9" s="28" t="str">
        <f>IF(C9="","",IF(U9="OK",N9/(1+Productos!J9)*(1-Productos!I9),"Revisar datos"))</f>
        <v/>
      </c>
      <c r="P9" s="28" t="str">
        <f>IF(C9="","",IF(U9="OK",O9*Productos!H9,"Revisar datos"))</f>
        <v/>
      </c>
      <c r="Q9" s="25" t="str">
        <f t="shared" si="4"/>
        <v/>
      </c>
      <c r="R9" s="30" t="str">
        <f t="shared" si="5"/>
        <v/>
      </c>
      <c r="S9" s="30" t="str">
        <f t="shared" si="6"/>
        <v/>
      </c>
      <c r="T9" s="25" t="str">
        <f t="shared" si="7"/>
        <v/>
      </c>
      <c r="U9" s="28" t="str">
        <f>IF(C9="","",IF(AND(COUNTIF(Productos!C6:C15,C9)=1,COUNTIF('Costos directos'!H6:H65,"Revisar")=0,COUNTIF('Costos directos'!C6:C65,C9)&gt;0,ISNUMBER(E9),ISNUMBER(Productos!F9),ISNUMBER(Productos!G9),ISNUMBER(Productos!H9),ISNUMBER(Productos!I9),ISNUMBER(Productos!J9),ISNUMBER(Productos!K9),E9&gt;0,ABS(SUM(Productos!F6:F15)-1)&lt;0.000001,Productos!F9&gt;=0,Productos!G9&gt;=0,Productos!H9&gt;=0,J9&gt;0.000000001,Productos!I9&gt;=0,Productos!I9&lt;1,Productos!J9&gt;=0,Productos!K9&gt;0,COUNTIF(Fijos!D6:D25,"&lt;0")=0),"OK","Revisar datos"))</f>
        <v/>
      </c>
      <c r="V9" s="28" t="str">
        <f>IF(C9="","",IF(U9="OK",IF(Productos!L9=0,"Sin referencia",Productos!L9*(1-Productos!I9)*(1-Productos!H9)-I9),"Revisar datos"))</f>
        <v/>
      </c>
    </row>
    <row r="10" ht="24.75" customHeight="1">
      <c r="A10" s="1"/>
      <c r="B10" s="1"/>
      <c r="C10" s="27" t="str">
        <f>IF(Productos!C10="","",Productos!C10)</f>
        <v/>
      </c>
      <c r="D10" s="27" t="str">
        <f>IF(Productos!C10="","",Productos!D10)</f>
        <v/>
      </c>
      <c r="E10" s="27" t="str">
        <f>IF(Productos!C10="","",Productos!E10)</f>
        <v/>
      </c>
      <c r="F10" s="28" t="str">
        <f>IF(C10="","",SUMIF('Costos directos'!C6:C65,C10,'Costos directos'!G6:G65))</f>
        <v/>
      </c>
      <c r="G10" s="28" t="str">
        <f>IF(C10="","",SUM(Fijos!D6:D25)*Productos!F10)</f>
        <v/>
      </c>
      <c r="H10" s="25" t="str">
        <f t="shared" si="1"/>
        <v/>
      </c>
      <c r="I10" s="25" t="str">
        <f t="shared" si="2"/>
        <v/>
      </c>
      <c r="J10" s="29" t="str">
        <f>IF(C10="","",1-Productos!G10-Productos!H10)</f>
        <v/>
      </c>
      <c r="K10" s="25" t="str">
        <f t="shared" si="3"/>
        <v/>
      </c>
      <c r="L10" s="28" t="str">
        <f>IF(C10="","",IF(U10="OK",K10/(1-Productos!I10),"Revisar datos"))</f>
        <v/>
      </c>
      <c r="M10" s="28" t="str">
        <f>IF(C10="","",IF(U10="OK",L10*(1+Productos!J10),"Revisar datos"))</f>
        <v/>
      </c>
      <c r="N10" s="28" t="str">
        <f>IF(C10="","",IF(U10="OK",ROUNDUP(M10/Productos!K10,0)*Productos!K10,"Revisar datos"))</f>
        <v/>
      </c>
      <c r="O10" s="28" t="str">
        <f>IF(C10="","",IF(U10="OK",N10/(1+Productos!J10)*(1-Productos!I10),"Revisar datos"))</f>
        <v/>
      </c>
      <c r="P10" s="28" t="str">
        <f>IF(C10="","",IF(U10="OK",O10*Productos!H10,"Revisar datos"))</f>
        <v/>
      </c>
      <c r="Q10" s="25" t="str">
        <f t="shared" si="4"/>
        <v/>
      </c>
      <c r="R10" s="30" t="str">
        <f t="shared" si="5"/>
        <v/>
      </c>
      <c r="S10" s="30" t="str">
        <f t="shared" si="6"/>
        <v/>
      </c>
      <c r="T10" s="25" t="str">
        <f t="shared" si="7"/>
        <v/>
      </c>
      <c r="U10" s="28" t="str">
        <f>IF(C10="","",IF(AND(COUNTIF(Productos!C6:C15,C10)=1,COUNTIF('Costos directos'!H6:H65,"Revisar")=0,COUNTIF('Costos directos'!C6:C65,C10)&gt;0,ISNUMBER(E10),ISNUMBER(Productos!F10),ISNUMBER(Productos!G10),ISNUMBER(Productos!H10),ISNUMBER(Productos!I10),ISNUMBER(Productos!J10),ISNUMBER(Productos!K10),E10&gt;0,ABS(SUM(Productos!F6:F15)-1)&lt;0.000001,Productos!F10&gt;=0,Productos!G10&gt;=0,Productos!H10&gt;=0,J10&gt;0.000000001,Productos!I10&gt;=0,Productos!I10&lt;1,Productos!J10&gt;=0,Productos!K10&gt;0,COUNTIF(Fijos!D6:D25,"&lt;0")=0),"OK","Revisar datos"))</f>
        <v/>
      </c>
      <c r="V10" s="28" t="str">
        <f>IF(C10="","",IF(U10="OK",IF(Productos!L10=0,"Sin referencia",Productos!L10*(1-Productos!I10)*(1-Productos!H10)-I10),"Revisar datos"))</f>
        <v/>
      </c>
    </row>
    <row r="11" ht="24.75" customHeight="1">
      <c r="A11" s="1"/>
      <c r="B11" s="1"/>
      <c r="C11" s="27" t="str">
        <f>IF(Productos!C11="","",Productos!C11)</f>
        <v/>
      </c>
      <c r="D11" s="27" t="str">
        <f>IF(Productos!C11="","",Productos!D11)</f>
        <v/>
      </c>
      <c r="E11" s="27" t="str">
        <f>IF(Productos!C11="","",Productos!E11)</f>
        <v/>
      </c>
      <c r="F11" s="28" t="str">
        <f>IF(C11="","",SUMIF('Costos directos'!C6:C65,C11,'Costos directos'!G6:G65))</f>
        <v/>
      </c>
      <c r="G11" s="28" t="str">
        <f>IF(C11="","",SUM(Fijos!D6:D25)*Productos!F11)</f>
        <v/>
      </c>
      <c r="H11" s="25" t="str">
        <f t="shared" si="1"/>
        <v/>
      </c>
      <c r="I11" s="25" t="str">
        <f t="shared" si="2"/>
        <v/>
      </c>
      <c r="J11" s="29" t="str">
        <f>IF(C11="","",1-Productos!G11-Productos!H11)</f>
        <v/>
      </c>
      <c r="K11" s="25" t="str">
        <f t="shared" si="3"/>
        <v/>
      </c>
      <c r="L11" s="28" t="str">
        <f>IF(C11="","",IF(U11="OK",K11/(1-Productos!I11),"Revisar datos"))</f>
        <v/>
      </c>
      <c r="M11" s="28" t="str">
        <f>IF(C11="","",IF(U11="OK",L11*(1+Productos!J11),"Revisar datos"))</f>
        <v/>
      </c>
      <c r="N11" s="28" t="str">
        <f>IF(C11="","",IF(U11="OK",ROUNDUP(M11/Productos!K11,0)*Productos!K11,"Revisar datos"))</f>
        <v/>
      </c>
      <c r="O11" s="28" t="str">
        <f>IF(C11="","",IF(U11="OK",N11/(1+Productos!J11)*(1-Productos!I11),"Revisar datos"))</f>
        <v/>
      </c>
      <c r="P11" s="28" t="str">
        <f>IF(C11="","",IF(U11="OK",O11*Productos!H11,"Revisar datos"))</f>
        <v/>
      </c>
      <c r="Q11" s="25" t="str">
        <f t="shared" si="4"/>
        <v/>
      </c>
      <c r="R11" s="30" t="str">
        <f t="shared" si="5"/>
        <v/>
      </c>
      <c r="S11" s="30" t="str">
        <f t="shared" si="6"/>
        <v/>
      </c>
      <c r="T11" s="25" t="str">
        <f t="shared" si="7"/>
        <v/>
      </c>
      <c r="U11" s="28" t="str">
        <f>IF(C11="","",IF(AND(COUNTIF(Productos!C6:C15,C11)=1,COUNTIF('Costos directos'!H6:H65,"Revisar")=0,COUNTIF('Costos directos'!C6:C65,C11)&gt;0,ISNUMBER(E11),ISNUMBER(Productos!F11),ISNUMBER(Productos!G11),ISNUMBER(Productos!H11),ISNUMBER(Productos!I11),ISNUMBER(Productos!J11),ISNUMBER(Productos!K11),E11&gt;0,ABS(SUM(Productos!F6:F15)-1)&lt;0.000001,Productos!F11&gt;=0,Productos!G11&gt;=0,Productos!H11&gt;=0,J11&gt;0.000000001,Productos!I11&gt;=0,Productos!I11&lt;1,Productos!J11&gt;=0,Productos!K11&gt;0,COUNTIF(Fijos!D6:D25,"&lt;0")=0),"OK","Revisar datos"))</f>
        <v/>
      </c>
      <c r="V11" s="28" t="str">
        <f>IF(C11="","",IF(U11="OK",IF(Productos!L11=0,"Sin referencia",Productos!L11*(1-Productos!I11)*(1-Productos!H11)-I11),"Revisar datos"))</f>
        <v/>
      </c>
    </row>
    <row r="12" ht="24.75" customHeight="1">
      <c r="A12" s="1"/>
      <c r="B12" s="1"/>
      <c r="C12" s="27" t="str">
        <f>IF(Productos!C12="","",Productos!C12)</f>
        <v/>
      </c>
      <c r="D12" s="27" t="str">
        <f>IF(Productos!C12="","",Productos!D12)</f>
        <v/>
      </c>
      <c r="E12" s="27" t="str">
        <f>IF(Productos!C12="","",Productos!E12)</f>
        <v/>
      </c>
      <c r="F12" s="28" t="str">
        <f>IF(C12="","",SUMIF('Costos directos'!C6:C65,C12,'Costos directos'!G6:G65))</f>
        <v/>
      </c>
      <c r="G12" s="28" t="str">
        <f>IF(C12="","",SUM(Fijos!D6:D25)*Productos!F12)</f>
        <v/>
      </c>
      <c r="H12" s="25" t="str">
        <f t="shared" si="1"/>
        <v/>
      </c>
      <c r="I12" s="25" t="str">
        <f t="shared" si="2"/>
        <v/>
      </c>
      <c r="J12" s="29" t="str">
        <f>IF(C12="","",1-Productos!G12-Productos!H12)</f>
        <v/>
      </c>
      <c r="K12" s="25" t="str">
        <f t="shared" si="3"/>
        <v/>
      </c>
      <c r="L12" s="28" t="str">
        <f>IF(C12="","",IF(U12="OK",K12/(1-Productos!I12),"Revisar datos"))</f>
        <v/>
      </c>
      <c r="M12" s="28" t="str">
        <f>IF(C12="","",IF(U12="OK",L12*(1+Productos!J12),"Revisar datos"))</f>
        <v/>
      </c>
      <c r="N12" s="28" t="str">
        <f>IF(C12="","",IF(U12="OK",ROUNDUP(M12/Productos!K12,0)*Productos!K12,"Revisar datos"))</f>
        <v/>
      </c>
      <c r="O12" s="28" t="str">
        <f>IF(C12="","",IF(U12="OK",N12/(1+Productos!J12)*(1-Productos!I12),"Revisar datos"))</f>
        <v/>
      </c>
      <c r="P12" s="28" t="str">
        <f>IF(C12="","",IF(U12="OK",O12*Productos!H12,"Revisar datos"))</f>
        <v/>
      </c>
      <c r="Q12" s="25" t="str">
        <f t="shared" si="4"/>
        <v/>
      </c>
      <c r="R12" s="30" t="str">
        <f t="shared" si="5"/>
        <v/>
      </c>
      <c r="S12" s="30" t="str">
        <f t="shared" si="6"/>
        <v/>
      </c>
      <c r="T12" s="25" t="str">
        <f t="shared" si="7"/>
        <v/>
      </c>
      <c r="U12" s="28" t="str">
        <f>IF(C12="","",IF(AND(COUNTIF(Productos!C6:C15,C12)=1,COUNTIF('Costos directos'!H6:H65,"Revisar")=0,COUNTIF('Costos directos'!C6:C65,C12)&gt;0,ISNUMBER(E12),ISNUMBER(Productos!F12),ISNUMBER(Productos!G12),ISNUMBER(Productos!H12),ISNUMBER(Productos!I12),ISNUMBER(Productos!J12),ISNUMBER(Productos!K12),E12&gt;0,ABS(SUM(Productos!F6:F15)-1)&lt;0.000001,Productos!F12&gt;=0,Productos!G12&gt;=0,Productos!H12&gt;=0,J12&gt;0.000000001,Productos!I12&gt;=0,Productos!I12&lt;1,Productos!J12&gt;=0,Productos!K12&gt;0,COUNTIF(Fijos!D6:D25,"&lt;0")=0),"OK","Revisar datos"))</f>
        <v/>
      </c>
      <c r="V12" s="28" t="str">
        <f>IF(C12="","",IF(U12="OK",IF(Productos!L12=0,"Sin referencia",Productos!L12*(1-Productos!I12)*(1-Productos!H12)-I12),"Revisar datos"))</f>
        <v/>
      </c>
    </row>
    <row r="13" ht="24.75" customHeight="1">
      <c r="A13" s="1"/>
      <c r="B13" s="1"/>
      <c r="C13" s="27" t="str">
        <f>IF(Productos!C13="","",Productos!C13)</f>
        <v/>
      </c>
      <c r="D13" s="27" t="str">
        <f>IF(Productos!C13="","",Productos!D13)</f>
        <v/>
      </c>
      <c r="E13" s="27" t="str">
        <f>IF(Productos!C13="","",Productos!E13)</f>
        <v/>
      </c>
      <c r="F13" s="28" t="str">
        <f>IF(C13="","",SUMIF('Costos directos'!C6:C65,C13,'Costos directos'!G6:G65))</f>
        <v/>
      </c>
      <c r="G13" s="28" t="str">
        <f>IF(C13="","",SUM(Fijos!D6:D25)*Productos!F13)</f>
        <v/>
      </c>
      <c r="H13" s="25" t="str">
        <f t="shared" si="1"/>
        <v/>
      </c>
      <c r="I13" s="25" t="str">
        <f t="shared" si="2"/>
        <v/>
      </c>
      <c r="J13" s="29" t="str">
        <f>IF(C13="","",1-Productos!G13-Productos!H13)</f>
        <v/>
      </c>
      <c r="K13" s="25" t="str">
        <f t="shared" si="3"/>
        <v/>
      </c>
      <c r="L13" s="28" t="str">
        <f>IF(C13="","",IF(U13="OK",K13/(1-Productos!I13),"Revisar datos"))</f>
        <v/>
      </c>
      <c r="M13" s="28" t="str">
        <f>IF(C13="","",IF(U13="OK",L13*(1+Productos!J13),"Revisar datos"))</f>
        <v/>
      </c>
      <c r="N13" s="28" t="str">
        <f>IF(C13="","",IF(U13="OK",ROUNDUP(M13/Productos!K13,0)*Productos!K13,"Revisar datos"))</f>
        <v/>
      </c>
      <c r="O13" s="28" t="str">
        <f>IF(C13="","",IF(U13="OK",N13/(1+Productos!J13)*(1-Productos!I13),"Revisar datos"))</f>
        <v/>
      </c>
      <c r="P13" s="28" t="str">
        <f>IF(C13="","",IF(U13="OK",O13*Productos!H13,"Revisar datos"))</f>
        <v/>
      </c>
      <c r="Q13" s="25" t="str">
        <f t="shared" si="4"/>
        <v/>
      </c>
      <c r="R13" s="30" t="str">
        <f t="shared" si="5"/>
        <v/>
      </c>
      <c r="S13" s="30" t="str">
        <f t="shared" si="6"/>
        <v/>
      </c>
      <c r="T13" s="25" t="str">
        <f t="shared" si="7"/>
        <v/>
      </c>
      <c r="U13" s="28" t="str">
        <f>IF(C13="","",IF(AND(COUNTIF(Productos!C6:C15,C13)=1,COUNTIF('Costos directos'!H6:H65,"Revisar")=0,COUNTIF('Costos directos'!C6:C65,C13)&gt;0,ISNUMBER(E13),ISNUMBER(Productos!F13),ISNUMBER(Productos!G13),ISNUMBER(Productos!H13),ISNUMBER(Productos!I13),ISNUMBER(Productos!J13),ISNUMBER(Productos!K13),E13&gt;0,ABS(SUM(Productos!F6:F15)-1)&lt;0.000001,Productos!F13&gt;=0,Productos!G13&gt;=0,Productos!H13&gt;=0,J13&gt;0.000000001,Productos!I13&gt;=0,Productos!I13&lt;1,Productos!J13&gt;=0,Productos!K13&gt;0,COUNTIF(Fijos!D6:D25,"&lt;0")=0),"OK","Revisar datos"))</f>
        <v/>
      </c>
      <c r="V13" s="28" t="str">
        <f>IF(C13="","",IF(U13="OK",IF(Productos!L13=0,"Sin referencia",Productos!L13*(1-Productos!I13)*(1-Productos!H13)-I13),"Revisar datos"))</f>
        <v/>
      </c>
    </row>
    <row r="14" ht="24.75" customHeight="1">
      <c r="A14" s="1"/>
      <c r="B14" s="1"/>
      <c r="C14" s="27" t="str">
        <f>IF(Productos!C14="","",Productos!C14)</f>
        <v/>
      </c>
      <c r="D14" s="27" t="str">
        <f>IF(Productos!C14="","",Productos!D14)</f>
        <v/>
      </c>
      <c r="E14" s="27" t="str">
        <f>IF(Productos!C14="","",Productos!E14)</f>
        <v/>
      </c>
      <c r="F14" s="28" t="str">
        <f>IF(C14="","",SUMIF('Costos directos'!C6:C65,C14,'Costos directos'!G6:G65))</f>
        <v/>
      </c>
      <c r="G14" s="28" t="str">
        <f>IF(C14="","",SUM(Fijos!D6:D25)*Productos!F14)</f>
        <v/>
      </c>
      <c r="H14" s="25" t="str">
        <f t="shared" si="1"/>
        <v/>
      </c>
      <c r="I14" s="25" t="str">
        <f t="shared" si="2"/>
        <v/>
      </c>
      <c r="J14" s="29" t="str">
        <f>IF(C14="","",1-Productos!G14-Productos!H14)</f>
        <v/>
      </c>
      <c r="K14" s="25" t="str">
        <f t="shared" si="3"/>
        <v/>
      </c>
      <c r="L14" s="28" t="str">
        <f>IF(C14="","",IF(U14="OK",K14/(1-Productos!I14),"Revisar datos"))</f>
        <v/>
      </c>
      <c r="M14" s="28" t="str">
        <f>IF(C14="","",IF(U14="OK",L14*(1+Productos!J14),"Revisar datos"))</f>
        <v/>
      </c>
      <c r="N14" s="28" t="str">
        <f>IF(C14="","",IF(U14="OK",ROUNDUP(M14/Productos!K14,0)*Productos!K14,"Revisar datos"))</f>
        <v/>
      </c>
      <c r="O14" s="28" t="str">
        <f>IF(C14="","",IF(U14="OK",N14/(1+Productos!J14)*(1-Productos!I14),"Revisar datos"))</f>
        <v/>
      </c>
      <c r="P14" s="28" t="str">
        <f>IF(C14="","",IF(U14="OK",O14*Productos!H14,"Revisar datos"))</f>
        <v/>
      </c>
      <c r="Q14" s="25" t="str">
        <f t="shared" si="4"/>
        <v/>
      </c>
      <c r="R14" s="30" t="str">
        <f t="shared" si="5"/>
        <v/>
      </c>
      <c r="S14" s="30" t="str">
        <f t="shared" si="6"/>
        <v/>
      </c>
      <c r="T14" s="25" t="str">
        <f t="shared" si="7"/>
        <v/>
      </c>
      <c r="U14" s="28" t="str">
        <f>IF(C14="","",IF(AND(COUNTIF(Productos!C6:C15,C14)=1,COUNTIF('Costos directos'!H6:H65,"Revisar")=0,COUNTIF('Costos directos'!C6:C65,C14)&gt;0,ISNUMBER(E14),ISNUMBER(Productos!F14),ISNUMBER(Productos!G14),ISNUMBER(Productos!H14),ISNUMBER(Productos!I14),ISNUMBER(Productos!J14),ISNUMBER(Productos!K14),E14&gt;0,ABS(SUM(Productos!F6:F15)-1)&lt;0.000001,Productos!F14&gt;=0,Productos!G14&gt;=0,Productos!H14&gt;=0,J14&gt;0.000000001,Productos!I14&gt;=0,Productos!I14&lt;1,Productos!J14&gt;=0,Productos!K14&gt;0,COUNTIF(Fijos!D6:D25,"&lt;0")=0),"OK","Revisar datos"))</f>
        <v/>
      </c>
      <c r="V14" s="28" t="str">
        <f>IF(C14="","",IF(U14="OK",IF(Productos!L14=0,"Sin referencia",Productos!L14*(1-Productos!I14)*(1-Productos!H14)-I14),"Revisar datos"))</f>
        <v/>
      </c>
    </row>
    <row r="15" ht="24.75" customHeight="1">
      <c r="A15" s="1"/>
      <c r="B15" s="1"/>
      <c r="C15" s="27" t="str">
        <f>IF(Productos!C15="","",Productos!C15)</f>
        <v/>
      </c>
      <c r="D15" s="27" t="str">
        <f>IF(Productos!C15="","",Productos!D15)</f>
        <v/>
      </c>
      <c r="E15" s="27" t="str">
        <f>IF(Productos!C15="","",Productos!E15)</f>
        <v/>
      </c>
      <c r="F15" s="28" t="str">
        <f>IF(C15="","",SUMIF('Costos directos'!C6:C65,C15,'Costos directos'!G6:G65))</f>
        <v/>
      </c>
      <c r="G15" s="28" t="str">
        <f>IF(C15="","",SUM(Fijos!D6:D25)*Productos!F15)</f>
        <v/>
      </c>
      <c r="H15" s="25" t="str">
        <f t="shared" si="1"/>
        <v/>
      </c>
      <c r="I15" s="25" t="str">
        <f t="shared" si="2"/>
        <v/>
      </c>
      <c r="J15" s="29" t="str">
        <f>IF(C15="","",1-Productos!G15-Productos!H15)</f>
        <v/>
      </c>
      <c r="K15" s="25" t="str">
        <f t="shared" si="3"/>
        <v/>
      </c>
      <c r="L15" s="28" t="str">
        <f>IF(C15="","",IF(U15="OK",K15/(1-Productos!I15),"Revisar datos"))</f>
        <v/>
      </c>
      <c r="M15" s="28" t="str">
        <f>IF(C15="","",IF(U15="OK",L15*(1+Productos!J15),"Revisar datos"))</f>
        <v/>
      </c>
      <c r="N15" s="28" t="str">
        <f>IF(C15="","",IF(U15="OK",ROUNDUP(M15/Productos!K15,0)*Productos!K15,"Revisar datos"))</f>
        <v/>
      </c>
      <c r="O15" s="28" t="str">
        <f>IF(C15="","",IF(U15="OK",N15/(1+Productos!J15)*(1-Productos!I15),"Revisar datos"))</f>
        <v/>
      </c>
      <c r="P15" s="28" t="str">
        <f>IF(C15="","",IF(U15="OK",O15*Productos!H15,"Revisar datos"))</f>
        <v/>
      </c>
      <c r="Q15" s="25" t="str">
        <f t="shared" si="4"/>
        <v/>
      </c>
      <c r="R15" s="30" t="str">
        <f t="shared" si="5"/>
        <v/>
      </c>
      <c r="S15" s="30" t="str">
        <f t="shared" si="6"/>
        <v/>
      </c>
      <c r="T15" s="25" t="str">
        <f t="shared" si="7"/>
        <v/>
      </c>
      <c r="U15" s="28" t="str">
        <f>IF(C15="","",IF(AND(COUNTIF(Productos!C6:C15,C15)=1,COUNTIF('Costos directos'!H6:H65,"Revisar")=0,COUNTIF('Costos directos'!C6:C65,C15)&gt;0,ISNUMBER(E15),ISNUMBER(Productos!F15),ISNUMBER(Productos!G15),ISNUMBER(Productos!H15),ISNUMBER(Productos!I15),ISNUMBER(Productos!J15),ISNUMBER(Productos!K15),E15&gt;0,ABS(SUM(Productos!F6:F15)-1)&lt;0.000001,Productos!F15&gt;=0,Productos!G15&gt;=0,Productos!H15&gt;=0,J15&gt;0.000000001,Productos!I15&gt;=0,Productos!I15&lt;1,Productos!J15&gt;=0,Productos!K15&gt;0,COUNTIF(Fijos!D6:D25,"&lt;0")=0),"OK","Revisar datos"))</f>
        <v/>
      </c>
      <c r="V15" s="28" t="str">
        <f>IF(C15="","",IF(U15="OK",IF(Productos!L15=0,"Sin referencia",Productos!L15*(1-Productos!I15)*(1-Productos!H15)-I15),"Revisar datos"))</f>
        <v/>
      </c>
    </row>
    <row r="16" ht="24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4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4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24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24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24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24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24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U6:U15">
    <cfRule type="containsText" dxfId="0" priority="1" stopIfTrue="1" operator="containsText" text="Revisar">
      <formula>NOT(ISERROR(SEARCH(("Revisar"),(U6))))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B2C3"/>
    <pageSetUpPr/>
  </sheetPr>
  <sheetViews>
    <sheetView showGridLines="0" workbookViewId="0"/>
  </sheetViews>
  <sheetFormatPr customHeight="1" defaultColWidth="12.63" defaultRowHeight="15.0"/>
  <cols>
    <col customWidth="1" min="1" max="2" width="3.0"/>
    <col customWidth="1" min="3" max="3" width="37.0"/>
    <col customWidth="1" min="4" max="5" width="18.0"/>
    <col customWidth="1" min="6" max="6" width="48.0"/>
    <col customWidth="1" min="7" max="22" width="18.0"/>
    <col customWidth="1" min="23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4.75" customHeight="1">
      <c r="A2" s="1"/>
      <c r="B2" s="1"/>
      <c r="C2" s="2" t="s">
        <v>66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.75" customHeight="1">
      <c r="A3" s="1"/>
      <c r="B3" s="1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7.75" customHeight="1">
      <c r="A4" s="1"/>
      <c r="B4" s="1"/>
      <c r="C4" s="5" t="s">
        <v>67</v>
      </c>
      <c r="D4" s="5"/>
      <c r="E4" s="5"/>
      <c r="F4" s="5"/>
      <c r="G4" s="5"/>
      <c r="H4" s="5"/>
      <c r="I4" s="5"/>
      <c r="J4" s="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24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24.75" customHeight="1">
      <c r="A6" s="1"/>
      <c r="B6" s="1"/>
      <c r="C6" s="1" t="s">
        <v>68</v>
      </c>
      <c r="D6" s="8" t="s">
        <v>69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4.75" customHeight="1">
      <c r="A7" s="1"/>
      <c r="B7" s="1"/>
      <c r="C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24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4.75" customHeight="1">
      <c r="A9" s="1"/>
      <c r="B9" s="1"/>
      <c r="C9" s="1" t="s">
        <v>70</v>
      </c>
      <c r="D9" s="8" t="s">
        <v>71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24.75" customHeight="1">
      <c r="A10" s="1"/>
      <c r="B10" s="1"/>
      <c r="C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24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ht="24.75" customHeight="1">
      <c r="A12" s="1"/>
      <c r="B12" s="1"/>
      <c r="C12" s="1" t="s">
        <v>72</v>
      </c>
      <c r="D12" s="8" t="s">
        <v>73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24.75" customHeight="1">
      <c r="A13" s="1"/>
      <c r="B13" s="1"/>
      <c r="C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24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24.75" customHeight="1">
      <c r="A15" s="1"/>
      <c r="B15" s="1"/>
      <c r="C15" s="1" t="s">
        <v>74</v>
      </c>
      <c r="D15" s="8" t="s">
        <v>75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24.75" customHeight="1">
      <c r="A16" s="1"/>
      <c r="B16" s="1"/>
      <c r="C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ht="24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24.75" customHeight="1">
      <c r="A18" s="1"/>
      <c r="B18" s="1"/>
      <c r="C18" s="1" t="s">
        <v>76</v>
      </c>
      <c r="D18" s="8" t="s">
        <v>77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24.75" customHeight="1">
      <c r="A19" s="1"/>
      <c r="B19" s="1"/>
      <c r="C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24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24.75" customHeight="1">
      <c r="A21" s="1"/>
      <c r="B21" s="1"/>
      <c r="C21" s="1" t="s">
        <v>78</v>
      </c>
      <c r="D21" s="8" t="s">
        <v>79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24.75" customHeight="1">
      <c r="A22" s="1"/>
      <c r="B22" s="1"/>
      <c r="C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24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24.75" customHeight="1">
      <c r="A24" s="1"/>
      <c r="B24" s="1"/>
      <c r="C24" s="1" t="s">
        <v>80</v>
      </c>
      <c r="D24" s="8" t="s">
        <v>81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ht="24.75" customHeight="1">
      <c r="A25" s="1"/>
      <c r="B25" s="1"/>
      <c r="C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24.75" customHeight="1">
      <c r="A27" s="1"/>
      <c r="B27" s="1"/>
      <c r="C27" s="1" t="s">
        <v>82</v>
      </c>
      <c r="D27" s="8" t="s">
        <v>83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ht="24.75" customHeight="1">
      <c r="A28" s="1"/>
      <c r="B28" s="1"/>
      <c r="C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27.75" customHeight="1">
      <c r="A31" s="1"/>
      <c r="B31" s="1"/>
      <c r="C31" s="5" t="s">
        <v>84</v>
      </c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24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24.75" customHeight="1">
      <c r="A33" s="1"/>
      <c r="B33" s="1"/>
      <c r="C33" s="1" t="s">
        <v>85</v>
      </c>
      <c r="D33" s="8" t="s">
        <v>86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24.75" customHeight="1">
      <c r="A34" s="1"/>
      <c r="B34" s="1"/>
      <c r="C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24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24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27.75" customHeight="1">
      <c r="A37" s="1"/>
      <c r="B37" s="1"/>
      <c r="C37" s="5" t="s">
        <v>87</v>
      </c>
      <c r="D37" s="5"/>
      <c r="E37" s="5"/>
      <c r="F37" s="5"/>
      <c r="G37" s="5"/>
      <c r="H37" s="5"/>
      <c r="I37" s="5"/>
      <c r="J37" s="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45.75" customHeight="1">
      <c r="A38" s="1"/>
      <c r="B38" s="1"/>
      <c r="C38" s="10" t="s">
        <v>88</v>
      </c>
      <c r="D38" s="10" t="s">
        <v>89</v>
      </c>
      <c r="E38" s="10" t="s">
        <v>26</v>
      </c>
      <c r="F38" s="10" t="s">
        <v>90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42.0" customHeight="1">
      <c r="A39" s="1"/>
      <c r="B39" s="1"/>
      <c r="C39" s="8" t="s">
        <v>91</v>
      </c>
      <c r="D39" s="31">
        <f>SUM(Productos!F6:F15)-1</f>
        <v>0</v>
      </c>
      <c r="E39" s="8" t="str">
        <f t="shared" ref="E39:E42" si="1">IF(ABS(D39)&lt;0.01,"OK","Revisar")</f>
        <v>OK</v>
      </c>
      <c r="F39" s="8" t="s">
        <v>92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42.0" customHeight="1">
      <c r="A40" s="1"/>
      <c r="B40" s="1"/>
      <c r="C40" s="8" t="s">
        <v>93</v>
      </c>
      <c r="D40" s="31">
        <f>SUM(Calculo!G6:G15)-SUM(Fijos!D6:D25)</f>
        <v>0</v>
      </c>
      <c r="E40" s="8" t="str">
        <f t="shared" si="1"/>
        <v>OK</v>
      </c>
      <c r="F40" s="8" t="s">
        <v>94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42.0" customHeight="1">
      <c r="A41" s="1"/>
      <c r="B41" s="1"/>
      <c r="C41" s="8" t="s">
        <v>95</v>
      </c>
      <c r="D41" s="31">
        <f>COUNTIF(Calculo!U6:U15,"Revisar datos")</f>
        <v>0</v>
      </c>
      <c r="E41" s="8" t="str">
        <f t="shared" si="1"/>
        <v>OK</v>
      </c>
      <c r="F41" s="8" t="s">
        <v>96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42.0" customHeight="1">
      <c r="A42" s="1"/>
      <c r="B42" s="1"/>
      <c r="C42" s="8" t="s">
        <v>97</v>
      </c>
      <c r="D42" s="31">
        <f>COUNTIF('Costos directos'!H6:H65,"Revisar")</f>
        <v>0</v>
      </c>
      <c r="E42" s="8" t="str">
        <f t="shared" si="1"/>
        <v>OK</v>
      </c>
      <c r="F42" s="8" t="s">
        <v>98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24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24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24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24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24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24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24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24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24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24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24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24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24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24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24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24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24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24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24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24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24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24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24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24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24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24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24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24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24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24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24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24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24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24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24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24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D27:J28"/>
    <mergeCell ref="D33:J34"/>
    <mergeCell ref="D6:J7"/>
    <mergeCell ref="D9:J10"/>
    <mergeCell ref="D12:J13"/>
    <mergeCell ref="D15:J16"/>
    <mergeCell ref="D18:J19"/>
    <mergeCell ref="D21:J22"/>
    <mergeCell ref="D24:J25"/>
  </mergeCells>
  <printOptions/>
  <pageMargins bottom="0.75" footer="0.0" header="0.0" left="0.7" right="0.7" top="0.75"/>
  <pageSetup orientation="landscape"/>
  <drawing r:id="rId1"/>
</worksheet>
</file>