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rtada" sheetId="1" r:id="rId5"/>
    <sheet state="visible" name="Resumen" sheetId="2" r:id="rId6"/>
    <sheet state="visible" name="Configuracion" sheetId="3" r:id="rId7"/>
    <sheet state="visible" name="Caja mensual" sheetId="4" r:id="rId8"/>
    <sheet state="visible" name="Cuentas" sheetId="5" r:id="rId9"/>
    <sheet state="visible" name="Guia" sheetId="6" r:id="rId10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14">
      <text>
        <t xml:space="preserve">Suma de flujos netos mensuales. Sumada al saldo inicial permite obtener la caja al mes 60.</t>
      </text>
    </comment>
    <comment authorId="0" ref="D13">
      <text>
        <t xml:space="preserve">Suma de todos los cobros o pagos de los 60 meses, incluyendo operación, inversión y financiamiento.</t>
      </text>
    </comment>
    <comment authorId="0" ref="D12">
      <text>
        <t xml:space="preserve">Suma de todos los cobros o pagos de los 60 meses, incluyendo operación, inversión y financiamiento.</t>
      </text>
    </comment>
    <comment authorId="0" ref="D11">
      <text>
        <t xml:space="preserve">Número de meses con saldo inferior a la caja mínima, incluyendo los meses con saldo negativo.</t>
      </text>
    </comment>
    <comment authorId="0" ref="D10">
      <text>
        <t xml:space="preserve">Mayor faltante mensual respecto de la reserva mínima. Es una necesidad máxima puntual, no la suma de necesidades mensuales.</t>
      </text>
    </comment>
    <comment authorId="0" ref="D9">
      <text>
        <t xml:space="preserve">Menor saldo de cierre entre los 60 períodos, sin sumar el saldo inicial previo.</t>
      </text>
    </comment>
    <comment authorId="0" ref="D8">
      <text>
        <t xml:space="preserve">Saldo final del último de los 60 meses. Ya incorpora los saldos previos y todos los movimientos de caja.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10">
      <text>
        <t xml:space="preserve">Persona que prepara y revisa la proyección.</t>
      </text>
    </comment>
    <comment authorId="0" ref="D9">
      <text>
        <t xml:space="preserve">Saldo mínimo de liquidez que deseas conservar al cierre de cada mes. Debe ser no negativo. Sirve para alertas y necesidades de financiamiento; no crea entradas de caja automáticamente.</t>
      </text>
    </comment>
    <comment authorId="0" ref="D8">
      <text>
        <t xml:space="preserve">Caja y bancos disponibles inmediatamente antes de comenzar el primer mes. No repitas este importe como ingreso en Cuentas. Un saldo negativo representa un sobregiro ya existente.</t>
      </text>
    </comment>
    <comment authorId="0" ref="D7">
      <text>
        <t xml:space="preserve">Fecha correspondiente al primer mes. Ingresa una fecha válida del día 1. Las otras 59 columnas avanzan un mes automáticamente. El ejemplo comienza en noviembre de 2026.</t>
      </text>
    </comment>
    <comment authorId="0" ref="D6">
      <text>
        <t xml:space="preserve">Moneda y escala de todos los importes. Es una etiqueta: cambiarla no convierte cifras. Ejemplo: CLP o miles de CLP.</t>
      </text>
    </comment>
    <comment authorId="0" ref="D5">
      <text>
        <t xml:space="preserve">Nombre de la empresa o unidad que administra la caja. Se muestra en Resumen.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6">
      <text>
        <t xml:space="preserve">Dinero disponible al iniciar el mes. El primer período toma Configuracion!D8. Los siguientes toman el saldo final del mes anterior.</t>
      </text>
    </comment>
    <comment authorId="0" ref="D6">
      <text>
        <t xml:space="preserve">Mes 1. Dinero disponible al iniciar el mes. El primer período toma Configuracion!D8. Los siguientes toman el saldo final del mes anterior.</t>
      </text>
    </comment>
    <comment authorId="0" ref="E6">
      <text>
        <t xml:space="preserve">Mes 2. Dinero disponible al iniciar el mes. El primer período toma Configuracion!D8. Los siguientes toman el saldo final del mes anterior.</t>
      </text>
    </comment>
    <comment authorId="0" ref="F6">
      <text>
        <t xml:space="preserve">Mes 3. Dinero disponible al iniciar el mes. El primer período toma Configuracion!D8. Los siguientes toman el saldo final del mes anterior.</t>
      </text>
    </comment>
    <comment authorId="0" ref="G6">
      <text>
        <t xml:space="preserve">Mes 4. Dinero disponible al iniciar el mes. El primer período toma Configuracion!D8. Los siguientes toman el saldo final del mes anterior.</t>
      </text>
    </comment>
    <comment authorId="0" ref="H6">
      <text>
        <t xml:space="preserve">Mes 5. Dinero disponible al iniciar el mes. El primer período toma Configuracion!D8. Los siguientes toman el saldo final del mes anterior.</t>
      </text>
    </comment>
    <comment authorId="0" ref="I6">
      <text>
        <t xml:space="preserve">Mes 6. Dinero disponible al iniciar el mes. El primer período toma Configuracion!D8. Los siguientes toman el saldo final del mes anterior.</t>
      </text>
    </comment>
    <comment authorId="0" ref="J6">
      <text>
        <t xml:space="preserve">Mes 7. Dinero disponible al iniciar el mes. El primer período toma Configuracion!D8. Los siguientes toman el saldo final del mes anterior.</t>
      </text>
    </comment>
    <comment authorId="0" ref="K6">
      <text>
        <t xml:space="preserve">Mes 8. Dinero disponible al iniciar el mes. El primer período toma Configuracion!D8. Los siguientes toman el saldo final del mes anterior.</t>
      </text>
    </comment>
    <comment authorId="0" ref="L6">
      <text>
        <t xml:space="preserve">Mes 9. Dinero disponible al iniciar el mes. El primer período toma Configuracion!D8. Los siguientes toman el saldo final del mes anterior.</t>
      </text>
    </comment>
    <comment authorId="0" ref="M6">
      <text>
        <t xml:space="preserve">Mes 10. Dinero disponible al iniciar el mes. El primer período toma Configuracion!D8. Los siguientes toman el saldo final del mes anterior.</t>
      </text>
    </comment>
    <comment authorId="0" ref="N6">
      <text>
        <t xml:space="preserve">Mes 11. Dinero disponible al iniciar el mes. El primer período toma Configuracion!D8. Los siguientes toman el saldo final del mes anterior.</t>
      </text>
    </comment>
    <comment authorId="0" ref="O6">
      <text>
        <t xml:space="preserve">Mes 12. Dinero disponible al iniciar el mes. El primer período toma Configuracion!D8. Los siguientes toman el saldo final del mes anterior.</t>
      </text>
    </comment>
    <comment authorId="0" ref="P6">
      <text>
        <t xml:space="preserve">Mes 13. Dinero disponible al iniciar el mes. El primer período toma Configuracion!D8. Los siguientes toman el saldo final del mes anterior.</t>
      </text>
    </comment>
    <comment authorId="0" ref="Q6">
      <text>
        <t xml:space="preserve">Mes 14. Dinero disponible al iniciar el mes. El primer período toma Configuracion!D8. Los siguientes toman el saldo final del mes anterior.</t>
      </text>
    </comment>
    <comment authorId="0" ref="R6">
      <text>
        <t xml:space="preserve">Mes 15. Dinero disponible al iniciar el mes. El primer período toma Configuracion!D8. Los siguientes toman el saldo final del mes anterior.</t>
      </text>
    </comment>
    <comment authorId="0" ref="S6">
      <text>
        <t xml:space="preserve">Mes 16. Dinero disponible al iniciar el mes. El primer período toma Configuracion!D8. Los siguientes toman el saldo final del mes anterior.</t>
      </text>
    </comment>
    <comment authorId="0" ref="T6">
      <text>
        <t xml:space="preserve">Mes 17. Dinero disponible al iniciar el mes. El primer período toma Configuracion!D8. Los siguientes toman el saldo final del mes anterior.</t>
      </text>
    </comment>
    <comment authorId="0" ref="U6">
      <text>
        <t xml:space="preserve">Mes 18. Dinero disponible al iniciar el mes. El primer período toma Configuracion!D8. Los siguientes toman el saldo final del mes anterior.</t>
      </text>
    </comment>
    <comment authorId="0" ref="V6">
      <text>
        <t xml:space="preserve">Mes 19. Dinero disponible al iniciar el mes. El primer período toma Configuracion!D8. Los siguientes toman el saldo final del mes anterior.</t>
      </text>
    </comment>
    <comment authorId="0" ref="W6">
      <text>
        <t xml:space="preserve">Mes 20. Dinero disponible al iniciar el mes. El primer período toma Configuracion!D8. Los siguientes toman el saldo final del mes anterior.</t>
      </text>
    </comment>
    <comment authorId="0" ref="X6">
      <text>
        <t xml:space="preserve">Mes 21. Dinero disponible al iniciar el mes. El primer período toma Configuracion!D8. Los siguientes toman el saldo final del mes anterior.</t>
      </text>
    </comment>
    <comment authorId="0" ref="Y6">
      <text>
        <t xml:space="preserve">Mes 22. Dinero disponible al iniciar el mes. El primer período toma Configuracion!D8. Los siguientes toman el saldo final del mes anterior.</t>
      </text>
    </comment>
    <comment authorId="0" ref="Z6">
      <text>
        <t xml:space="preserve">Mes 23. Dinero disponible al iniciar el mes. El primer período toma Configuracion!D8. Los siguientes toman el saldo final del mes anterior.</t>
      </text>
    </comment>
    <comment authorId="0" ref="AA6">
      <text>
        <t xml:space="preserve">Mes 24. Dinero disponible al iniciar el mes. El primer período toma Configuracion!D8. Los siguientes toman el saldo final del mes anterior.</t>
      </text>
    </comment>
    <comment authorId="0" ref="AB6">
      <text>
        <t xml:space="preserve">Mes 25. Dinero disponible al iniciar el mes. El primer período toma Configuracion!D8. Los siguientes toman el saldo final del mes anterior.</t>
      </text>
    </comment>
    <comment authorId="0" ref="AC6">
      <text>
        <t xml:space="preserve">Mes 26. Dinero disponible al iniciar el mes. El primer período toma Configuracion!D8. Los siguientes toman el saldo final del mes anterior.</t>
      </text>
    </comment>
    <comment authorId="0" ref="AD6">
      <text>
        <t xml:space="preserve">Mes 27. Dinero disponible al iniciar el mes. El primer período toma Configuracion!D8. Los siguientes toman el saldo final del mes anterior.</t>
      </text>
    </comment>
    <comment authorId="0" ref="AE6">
      <text>
        <t xml:space="preserve">Mes 28. Dinero disponible al iniciar el mes. El primer período toma Configuracion!D8. Los siguientes toman el saldo final del mes anterior.</t>
      </text>
    </comment>
    <comment authorId="0" ref="AF6">
      <text>
        <t xml:space="preserve">Mes 29. Dinero disponible al iniciar el mes. El primer período toma Configuracion!D8. Los siguientes toman el saldo final del mes anterior.</t>
      </text>
    </comment>
    <comment authorId="0" ref="AG6">
      <text>
        <t xml:space="preserve">Mes 30. Dinero disponible al iniciar el mes. El primer período toma Configuracion!D8. Los siguientes toman el saldo final del mes anterior.</t>
      </text>
    </comment>
    <comment authorId="0" ref="AH6">
      <text>
        <t xml:space="preserve">Mes 31. Dinero disponible al iniciar el mes. El primer período toma Configuracion!D8. Los siguientes toman el saldo final del mes anterior.</t>
      </text>
    </comment>
    <comment authorId="0" ref="AI6">
      <text>
        <t xml:space="preserve">Mes 32. Dinero disponible al iniciar el mes. El primer período toma Configuracion!D8. Los siguientes toman el saldo final del mes anterior.</t>
      </text>
    </comment>
    <comment authorId="0" ref="AJ6">
      <text>
        <t xml:space="preserve">Mes 33. Dinero disponible al iniciar el mes. El primer período toma Configuracion!D8. Los siguientes toman el saldo final del mes anterior.</t>
      </text>
    </comment>
    <comment authorId="0" ref="AK6">
      <text>
        <t xml:space="preserve">Mes 34. Dinero disponible al iniciar el mes. El primer período toma Configuracion!D8. Los siguientes toman el saldo final del mes anterior.</t>
      </text>
    </comment>
    <comment authorId="0" ref="AL6">
      <text>
        <t xml:space="preserve">Mes 35. Dinero disponible al iniciar el mes. El primer período toma Configuracion!D8. Los siguientes toman el saldo final del mes anterior.</t>
      </text>
    </comment>
    <comment authorId="0" ref="AM6">
      <text>
        <t xml:space="preserve">Mes 36. Dinero disponible al iniciar el mes. El primer período toma Configuracion!D8. Los siguientes toman el saldo final del mes anterior.</t>
      </text>
    </comment>
    <comment authorId="0" ref="AN6">
      <text>
        <t xml:space="preserve">Mes 37. Dinero disponible al iniciar el mes. El primer período toma Configuracion!D8. Los siguientes toman el saldo final del mes anterior.</t>
      </text>
    </comment>
    <comment authorId="0" ref="AO6">
      <text>
        <t xml:space="preserve">Mes 38. Dinero disponible al iniciar el mes. El primer período toma Configuracion!D8. Los siguientes toman el saldo final del mes anterior.</t>
      </text>
    </comment>
    <comment authorId="0" ref="AP6">
      <text>
        <t xml:space="preserve">Mes 39. Dinero disponible al iniciar el mes. El primer período toma Configuracion!D8. Los siguientes toman el saldo final del mes anterior.</t>
      </text>
    </comment>
    <comment authorId="0" ref="AQ6">
      <text>
        <t xml:space="preserve">Mes 40. Dinero disponible al iniciar el mes. El primer período toma Configuracion!D8. Los siguientes toman el saldo final del mes anterior.</t>
      </text>
    </comment>
    <comment authorId="0" ref="AR6">
      <text>
        <t xml:space="preserve">Mes 41. Dinero disponible al iniciar el mes. El primer período toma Configuracion!D8. Los siguientes toman el saldo final del mes anterior.</t>
      </text>
    </comment>
    <comment authorId="0" ref="AS6">
      <text>
        <t xml:space="preserve">Mes 42. Dinero disponible al iniciar el mes. El primer período toma Configuracion!D8. Los siguientes toman el saldo final del mes anterior.</t>
      </text>
    </comment>
    <comment authorId="0" ref="AT6">
      <text>
        <t xml:space="preserve">Mes 43. Dinero disponible al iniciar el mes. El primer período toma Configuracion!D8. Los siguientes toman el saldo final del mes anterior.</t>
      </text>
    </comment>
    <comment authorId="0" ref="AU6">
      <text>
        <t xml:space="preserve">Mes 44. Dinero disponible al iniciar el mes. El primer período toma Configuracion!D8. Los siguientes toman el saldo final del mes anterior.</t>
      </text>
    </comment>
    <comment authorId="0" ref="AV6">
      <text>
        <t xml:space="preserve">Mes 45. Dinero disponible al iniciar el mes. El primer período toma Configuracion!D8. Los siguientes toman el saldo final del mes anterior.</t>
      </text>
    </comment>
    <comment authorId="0" ref="AW6">
      <text>
        <t xml:space="preserve">Mes 46. Dinero disponible al iniciar el mes. El primer período toma Configuracion!D8. Los siguientes toman el saldo final del mes anterior.</t>
      </text>
    </comment>
    <comment authorId="0" ref="AX6">
      <text>
        <t xml:space="preserve">Mes 47. Dinero disponible al iniciar el mes. El primer período toma Configuracion!D8. Los siguientes toman el saldo final del mes anterior.</t>
      </text>
    </comment>
    <comment authorId="0" ref="AY6">
      <text>
        <t xml:space="preserve">Mes 48. Dinero disponible al iniciar el mes. El primer período toma Configuracion!D8. Los siguientes toman el saldo final del mes anterior.</t>
      </text>
    </comment>
    <comment authorId="0" ref="AZ6">
      <text>
        <t xml:space="preserve">Mes 49. Dinero disponible al iniciar el mes. El primer período toma Configuracion!D8. Los siguientes toman el saldo final del mes anterior.</t>
      </text>
    </comment>
    <comment authorId="0" ref="BA6">
      <text>
        <t xml:space="preserve">Mes 50. Dinero disponible al iniciar el mes. El primer período toma Configuracion!D8. Los siguientes toman el saldo final del mes anterior.</t>
      </text>
    </comment>
    <comment authorId="0" ref="BB6">
      <text>
        <t xml:space="preserve">Mes 51. Dinero disponible al iniciar el mes. El primer período toma Configuracion!D8. Los siguientes toman el saldo final del mes anterior.</t>
      </text>
    </comment>
    <comment authorId="0" ref="BC6">
      <text>
        <t xml:space="preserve">Mes 52. Dinero disponible al iniciar el mes. El primer período toma Configuracion!D8. Los siguientes toman el saldo final del mes anterior.</t>
      </text>
    </comment>
    <comment authorId="0" ref="BD6">
      <text>
        <t xml:space="preserve">Mes 53. Dinero disponible al iniciar el mes. El primer período toma Configuracion!D8. Los siguientes toman el saldo final del mes anterior.</t>
      </text>
    </comment>
    <comment authorId="0" ref="BE6">
      <text>
        <t xml:space="preserve">Mes 54. Dinero disponible al iniciar el mes. El primer período toma Configuracion!D8. Los siguientes toman el saldo final del mes anterior.</t>
      </text>
    </comment>
    <comment authorId="0" ref="BF6">
      <text>
        <t xml:space="preserve">Mes 55. Dinero disponible al iniciar el mes. El primer período toma Configuracion!D8. Los siguientes toman el saldo final del mes anterior.</t>
      </text>
    </comment>
    <comment authorId="0" ref="BG6">
      <text>
        <t xml:space="preserve">Mes 56. Dinero disponible al iniciar el mes. El primer período toma Configuracion!D8. Los siguientes toman el saldo final del mes anterior.</t>
      </text>
    </comment>
    <comment authorId="0" ref="BH6">
      <text>
        <t xml:space="preserve">Mes 57. Dinero disponible al iniciar el mes. El primer período toma Configuracion!D8. Los siguientes toman el saldo final del mes anterior.</t>
      </text>
    </comment>
    <comment authorId="0" ref="BI6">
      <text>
        <t xml:space="preserve">Mes 58. Dinero disponible al iniciar el mes. El primer período toma Configuracion!D8. Los siguientes toman el saldo final del mes anterior.</t>
      </text>
    </comment>
    <comment authorId="0" ref="BJ6">
      <text>
        <t xml:space="preserve">Mes 59. Dinero disponible al iniciar el mes. El primer período toma Configuracion!D8. Los siguientes toman el saldo final del mes anterior.</t>
      </text>
    </comment>
    <comment authorId="0" ref="BK6">
      <text>
        <t xml:space="preserve">Mes 60. Dinero disponible al iniciar el mes. El primer período toma Configuracion!D8. Los siguientes toman el saldo final del mes anterior.</t>
      </text>
    </comment>
    <comment authorId="0" ref="C8">
      <text>
        <t xml:space="preserve">Suma de cobros de la actividad principal, efectivamente recibidos o proyectados en este mes.</t>
      </text>
    </comment>
    <comment authorId="0" ref="D8">
      <text>
        <t xml:space="preserve">Mes 1. Suma de cobros de la actividad principal, efectivamente recibidos o proyectados en este mes.</t>
      </text>
    </comment>
    <comment authorId="0" ref="E8">
      <text>
        <t xml:space="preserve">Mes 2. Suma de cobros de la actividad principal, efectivamente recibidos o proyectados en este mes.</t>
      </text>
    </comment>
    <comment authorId="0" ref="F8">
      <text>
        <t xml:space="preserve">Mes 3. Suma de cobros de la actividad principal, efectivamente recibidos o proyectados en este mes.</t>
      </text>
    </comment>
    <comment authorId="0" ref="G8">
      <text>
        <t xml:space="preserve">Mes 4. Suma de cobros de la actividad principal, efectivamente recibidos o proyectados en este mes.</t>
      </text>
    </comment>
    <comment authorId="0" ref="H8">
      <text>
        <t xml:space="preserve">Mes 5. Suma de cobros de la actividad principal, efectivamente recibidos o proyectados en este mes.</t>
      </text>
    </comment>
    <comment authorId="0" ref="I8">
      <text>
        <t xml:space="preserve">Mes 6. Suma de cobros de la actividad principal, efectivamente recibidos o proyectados en este mes.</t>
      </text>
    </comment>
    <comment authorId="0" ref="J8">
      <text>
        <t xml:space="preserve">Mes 7. Suma de cobros de la actividad principal, efectivamente recibidos o proyectados en este mes.</t>
      </text>
    </comment>
    <comment authorId="0" ref="K8">
      <text>
        <t xml:space="preserve">Mes 8. Suma de cobros de la actividad principal, efectivamente recibidos o proyectados en este mes.</t>
      </text>
    </comment>
    <comment authorId="0" ref="L8">
      <text>
        <t xml:space="preserve">Mes 9. Suma de cobros de la actividad principal, efectivamente recibidos o proyectados en este mes.</t>
      </text>
    </comment>
    <comment authorId="0" ref="M8">
      <text>
        <t xml:space="preserve">Mes 10. Suma de cobros de la actividad principal, efectivamente recibidos o proyectados en este mes.</t>
      </text>
    </comment>
    <comment authorId="0" ref="N8">
      <text>
        <t xml:space="preserve">Mes 11. Suma de cobros de la actividad principal, efectivamente recibidos o proyectados en este mes.</t>
      </text>
    </comment>
    <comment authorId="0" ref="O8">
      <text>
        <t xml:space="preserve">Mes 12. Suma de cobros de la actividad principal, efectivamente recibidos o proyectados en este mes.</t>
      </text>
    </comment>
    <comment authorId="0" ref="P8">
      <text>
        <t xml:space="preserve">Mes 13. Suma de cobros de la actividad principal, efectivamente recibidos o proyectados en este mes.</t>
      </text>
    </comment>
    <comment authorId="0" ref="Q8">
      <text>
        <t xml:space="preserve">Mes 14. Suma de cobros de la actividad principal, efectivamente recibidos o proyectados en este mes.</t>
      </text>
    </comment>
    <comment authorId="0" ref="R8">
      <text>
        <t xml:space="preserve">Mes 15. Suma de cobros de la actividad principal, efectivamente recibidos o proyectados en este mes.</t>
      </text>
    </comment>
    <comment authorId="0" ref="S8">
      <text>
        <t xml:space="preserve">Mes 16. Suma de cobros de la actividad principal, efectivamente recibidos o proyectados en este mes.</t>
      </text>
    </comment>
    <comment authorId="0" ref="T8">
      <text>
        <t xml:space="preserve">Mes 17. Suma de cobros de la actividad principal, efectivamente recibidos o proyectados en este mes.</t>
      </text>
    </comment>
    <comment authorId="0" ref="U8">
      <text>
        <t xml:space="preserve">Mes 18. Suma de cobros de la actividad principal, efectivamente recibidos o proyectados en este mes.</t>
      </text>
    </comment>
    <comment authorId="0" ref="V8">
      <text>
        <t xml:space="preserve">Mes 19. Suma de cobros de la actividad principal, efectivamente recibidos o proyectados en este mes.</t>
      </text>
    </comment>
    <comment authorId="0" ref="W8">
      <text>
        <t xml:space="preserve">Mes 20. Suma de cobros de la actividad principal, efectivamente recibidos o proyectados en este mes.</t>
      </text>
    </comment>
    <comment authorId="0" ref="X8">
      <text>
        <t xml:space="preserve">Mes 21. Suma de cobros de la actividad principal, efectivamente recibidos o proyectados en este mes.</t>
      </text>
    </comment>
    <comment authorId="0" ref="Y8">
      <text>
        <t xml:space="preserve">Mes 22. Suma de cobros de la actividad principal, efectivamente recibidos o proyectados en este mes.</t>
      </text>
    </comment>
    <comment authorId="0" ref="Z8">
      <text>
        <t xml:space="preserve">Mes 23. Suma de cobros de la actividad principal, efectivamente recibidos o proyectados en este mes.</t>
      </text>
    </comment>
    <comment authorId="0" ref="AA8">
      <text>
        <t xml:space="preserve">Mes 24. Suma de cobros de la actividad principal, efectivamente recibidos o proyectados en este mes.</t>
      </text>
    </comment>
    <comment authorId="0" ref="AB8">
      <text>
        <t xml:space="preserve">Mes 25. Suma de cobros de la actividad principal, efectivamente recibidos o proyectados en este mes.</t>
      </text>
    </comment>
    <comment authorId="0" ref="AC8">
      <text>
        <t xml:space="preserve">Mes 26. Suma de cobros de la actividad principal, efectivamente recibidos o proyectados en este mes.</t>
      </text>
    </comment>
    <comment authorId="0" ref="AD8">
      <text>
        <t xml:space="preserve">Mes 27. Suma de cobros de la actividad principal, efectivamente recibidos o proyectados en este mes.</t>
      </text>
    </comment>
    <comment authorId="0" ref="AE8">
      <text>
        <t xml:space="preserve">Mes 28. Suma de cobros de la actividad principal, efectivamente recibidos o proyectados en este mes.</t>
      </text>
    </comment>
    <comment authorId="0" ref="AF8">
      <text>
        <t xml:space="preserve">Mes 29. Suma de cobros de la actividad principal, efectivamente recibidos o proyectados en este mes.</t>
      </text>
    </comment>
    <comment authorId="0" ref="AG8">
      <text>
        <t xml:space="preserve">Mes 30. Suma de cobros de la actividad principal, efectivamente recibidos o proyectados en este mes.</t>
      </text>
    </comment>
    <comment authorId="0" ref="AH8">
      <text>
        <t xml:space="preserve">Mes 31. Suma de cobros de la actividad principal, efectivamente recibidos o proyectados en este mes.</t>
      </text>
    </comment>
    <comment authorId="0" ref="C9">
      <text>
        <t xml:space="preserve">Pagos de proveedores, personal, arriendo, impuestos y otros gastos de operación. Se muestran positivos y se restan para obtener el flujo.</t>
      </text>
    </comment>
    <comment authorId="0" ref="AI8">
      <text>
        <t xml:space="preserve">Mes 32. Suma de cobros de la actividad principal, efectivamente recibidos o proyectados en este mes.</t>
      </text>
    </comment>
    <comment authorId="0" ref="D9">
      <text>
        <t xml:space="preserve">Mes 1. Pagos de proveedores, personal, arriendo, impuestos y otros gastos de operación. Se muestran positivos y se restan para obtener el flujo.</t>
      </text>
    </comment>
    <comment authorId="0" ref="AJ8">
      <text>
        <t xml:space="preserve">Mes 33. Suma de cobros de la actividad principal, efectivamente recibidos o proyectados en este mes.</t>
      </text>
    </comment>
    <comment authorId="0" ref="E9">
      <text>
        <t xml:space="preserve">Mes 2. Pagos de proveedores, personal, arriendo, impuestos y otros gastos de operación. Se muestran positivos y se restan para obtener el flujo.</t>
      </text>
    </comment>
    <comment authorId="0" ref="AK8">
      <text>
        <t xml:space="preserve">Mes 34. Suma de cobros de la actividad principal, efectivamente recibidos o proyectados en este mes.</t>
      </text>
    </comment>
    <comment authorId="0" ref="F9">
      <text>
        <t xml:space="preserve">Mes 3. Pagos de proveedores, personal, arriendo, impuestos y otros gastos de operación. Se muestran positivos y se restan para obtener el flujo.</t>
      </text>
    </comment>
    <comment authorId="0" ref="AL8">
      <text>
        <t xml:space="preserve">Mes 35. Suma de cobros de la actividad principal, efectivamente recibidos o proyectados en este mes.</t>
      </text>
    </comment>
    <comment authorId="0" ref="G9">
      <text>
        <t xml:space="preserve">Mes 4. Pagos de proveedores, personal, arriendo, impuestos y otros gastos de operación. Se muestran positivos y se restan para obtener el flujo.</t>
      </text>
    </comment>
    <comment authorId="0" ref="AM8">
      <text>
        <t xml:space="preserve">Mes 36. Suma de cobros de la actividad principal, efectivamente recibidos o proyectados en este mes.</t>
      </text>
    </comment>
    <comment authorId="0" ref="H9">
      <text>
        <t xml:space="preserve">Mes 5. Pagos de proveedores, personal, arriendo, impuestos y otros gastos de operación. Se muestran positivos y se restan para obtener el flujo.</t>
      </text>
    </comment>
    <comment authorId="0" ref="AN8">
      <text>
        <t xml:space="preserve">Mes 37. Suma de cobros de la actividad principal, efectivamente recibidos o proyectados en este mes.</t>
      </text>
    </comment>
    <comment authorId="0" ref="I9">
      <text>
        <t xml:space="preserve">Mes 6. Pagos de proveedores, personal, arriendo, impuestos y otros gastos de operación. Se muestran positivos y se restan para obtener el flujo.</t>
      </text>
    </comment>
    <comment authorId="0" ref="AO8">
      <text>
        <t xml:space="preserve">Mes 38. Suma de cobros de la actividad principal, efectivamente recibidos o proyectados en este mes.</t>
      </text>
    </comment>
    <comment authorId="0" ref="J9">
      <text>
        <t xml:space="preserve">Mes 7. Pagos de proveedores, personal, arriendo, impuestos y otros gastos de operación. Se muestran positivos y se restan para obtener el flujo.</t>
      </text>
    </comment>
    <comment authorId="0" ref="AP8">
      <text>
        <t xml:space="preserve">Mes 39. Suma de cobros de la actividad principal, efectivamente recibidos o proyectados en este mes.</t>
      </text>
    </comment>
    <comment authorId="0" ref="K9">
      <text>
        <t xml:space="preserve">Mes 8. Pagos de proveedores, personal, arriendo, impuestos y otros gastos de operación. Se muestran positivos y se restan para obtener el flujo.</t>
      </text>
    </comment>
    <comment authorId="0" ref="AQ8">
      <text>
        <t xml:space="preserve">Mes 40. Suma de cobros de la actividad principal, efectivamente recibidos o proyectados en este mes.</t>
      </text>
    </comment>
    <comment authorId="0" ref="L9">
      <text>
        <t xml:space="preserve">Mes 9. Pagos de proveedores, personal, arriendo, impuestos y otros gastos de operación. Se muestran positivos y se restan para obtener el flujo.</t>
      </text>
    </comment>
    <comment authorId="0" ref="AR8">
      <text>
        <t xml:space="preserve">Mes 41. Suma de cobros de la actividad principal, efectivamente recibidos o proyectados en este mes.</t>
      </text>
    </comment>
    <comment authorId="0" ref="M9">
      <text>
        <t xml:space="preserve">Mes 10. Pagos de proveedores, personal, arriendo, impuestos y otros gastos de operación. Se muestran positivos y se restan para obtener el flujo.</t>
      </text>
    </comment>
    <comment authorId="0" ref="AS8">
      <text>
        <t xml:space="preserve">Mes 42. Suma de cobros de la actividad principal, efectivamente recibidos o proyectados en este mes.</t>
      </text>
    </comment>
    <comment authorId="0" ref="N9">
      <text>
        <t xml:space="preserve">Mes 11. Pagos de proveedores, personal, arriendo, impuestos y otros gastos de operación. Se muestran positivos y se restan para obtener el flujo.</t>
      </text>
    </comment>
    <comment authorId="0" ref="AT8">
      <text>
        <t xml:space="preserve">Mes 43. Suma de cobros de la actividad principal, efectivamente recibidos o proyectados en este mes.</t>
      </text>
    </comment>
    <comment authorId="0" ref="O9">
      <text>
        <t xml:space="preserve">Mes 12. Pagos de proveedores, personal, arriendo, impuestos y otros gastos de operación. Se muestran positivos y se restan para obtener el flujo.</t>
      </text>
    </comment>
    <comment authorId="0" ref="AU8">
      <text>
        <t xml:space="preserve">Mes 44. Suma de cobros de la actividad principal, efectivamente recibidos o proyectados en este mes.</t>
      </text>
    </comment>
    <comment authorId="0" ref="P9">
      <text>
        <t xml:space="preserve">Mes 13. Pagos de proveedores, personal, arriendo, impuestos y otros gastos de operación. Se muestran positivos y se restan para obtener el flujo.</t>
      </text>
    </comment>
    <comment authorId="0" ref="AV8">
      <text>
        <t xml:space="preserve">Mes 45. Suma de cobros de la actividad principal, efectivamente recibidos o proyectados en este mes.</t>
      </text>
    </comment>
    <comment authorId="0" ref="Q9">
      <text>
        <t xml:space="preserve">Mes 14. Pagos de proveedores, personal, arriendo, impuestos y otros gastos de operación. Se muestran positivos y se restan para obtener el flujo.</t>
      </text>
    </comment>
    <comment authorId="0" ref="AW8">
      <text>
        <t xml:space="preserve">Mes 46. Suma de cobros de la actividad principal, efectivamente recibidos o proyectados en este mes.</t>
      </text>
    </comment>
    <comment authorId="0" ref="R9">
      <text>
        <t xml:space="preserve">Mes 15. Pagos de proveedores, personal, arriendo, impuestos y otros gastos de operación. Se muestran positivos y se restan para obtener el flujo.</t>
      </text>
    </comment>
    <comment authorId="0" ref="AX8">
      <text>
        <t xml:space="preserve">Mes 47. Suma de cobros de la actividad principal, efectivamente recibidos o proyectados en este mes.</t>
      </text>
    </comment>
    <comment authorId="0" ref="S9">
      <text>
        <t xml:space="preserve">Mes 16. Pagos de proveedores, personal, arriendo, impuestos y otros gastos de operación. Se muestran positivos y se restan para obtener el flujo.</t>
      </text>
    </comment>
    <comment authorId="0" ref="AY8">
      <text>
        <t xml:space="preserve">Mes 48. Suma de cobros de la actividad principal, efectivamente recibidos o proyectados en este mes.</t>
      </text>
    </comment>
    <comment authorId="0" ref="T9">
      <text>
        <t xml:space="preserve">Mes 17. Pagos de proveedores, personal, arriendo, impuestos y otros gastos de operación. Se muestran positivos y se restan para obtener el flujo.</t>
      </text>
    </comment>
    <comment authorId="0" ref="AZ8">
      <text>
        <t xml:space="preserve">Mes 49. Suma de cobros de la actividad principal, efectivamente recibidos o proyectados en este mes.</t>
      </text>
    </comment>
    <comment authorId="0" ref="U9">
      <text>
        <t xml:space="preserve">Mes 18. Pagos de proveedores, personal, arriendo, impuestos y otros gastos de operación. Se muestran positivos y se restan para obtener el flujo.</t>
      </text>
    </comment>
    <comment authorId="0" ref="BA8">
      <text>
        <t xml:space="preserve">Mes 50. Suma de cobros de la actividad principal, efectivamente recibidos o proyectados en este mes.</t>
      </text>
    </comment>
    <comment authorId="0" ref="V9">
      <text>
        <t xml:space="preserve">Mes 19. Pagos de proveedores, personal, arriendo, impuestos y otros gastos de operación. Se muestran positivos y se restan para obtener el flujo.</t>
      </text>
    </comment>
    <comment authorId="0" ref="BB8">
      <text>
        <t xml:space="preserve">Mes 51. Suma de cobros de la actividad principal, efectivamente recibidos o proyectados en este mes.</t>
      </text>
    </comment>
    <comment authorId="0" ref="W9">
      <text>
        <t xml:space="preserve">Mes 20. Pagos de proveedores, personal, arriendo, impuestos y otros gastos de operación. Se muestran positivos y se restan para obtener el flujo.</t>
      </text>
    </comment>
    <comment authorId="0" ref="BC8">
      <text>
        <t xml:space="preserve">Mes 52. Suma de cobros de la actividad principal, efectivamente recibidos o proyectados en este mes.</t>
      </text>
    </comment>
    <comment authorId="0" ref="X9">
      <text>
        <t xml:space="preserve">Mes 21. Pagos de proveedores, personal, arriendo, impuestos y otros gastos de operación. Se muestran positivos y se restan para obtener el flujo.</t>
      </text>
    </comment>
    <comment authorId="0" ref="BD8">
      <text>
        <t xml:space="preserve">Mes 53. Suma de cobros de la actividad principal, efectivamente recibidos o proyectados en este mes.</t>
      </text>
    </comment>
    <comment authorId="0" ref="Y9">
      <text>
        <t xml:space="preserve">Mes 22. Pagos de proveedores, personal, arriendo, impuestos y otros gastos de operación. Se muestran positivos y se restan para obtener el flujo.</t>
      </text>
    </comment>
    <comment authorId="0" ref="BE8">
      <text>
        <t xml:space="preserve">Mes 54. Suma de cobros de la actividad principal, efectivamente recibidos o proyectados en este mes.</t>
      </text>
    </comment>
    <comment authorId="0" ref="Z9">
      <text>
        <t xml:space="preserve">Mes 23. Pagos de proveedores, personal, arriendo, impuestos y otros gastos de operación. Se muestran positivos y se restan para obtener el flujo.</t>
      </text>
    </comment>
    <comment authorId="0" ref="BF8">
      <text>
        <t xml:space="preserve">Mes 55. Suma de cobros de la actividad principal, efectivamente recibidos o proyectados en este mes.</t>
      </text>
    </comment>
    <comment authorId="0" ref="AA9">
      <text>
        <t xml:space="preserve">Mes 24. Pagos de proveedores, personal, arriendo, impuestos y otros gastos de operación. Se muestran positivos y se restan para obtener el flujo.</t>
      </text>
    </comment>
    <comment authorId="0" ref="BG8">
      <text>
        <t xml:space="preserve">Mes 56. Suma de cobros de la actividad principal, efectivamente recibidos o proyectados en este mes.</t>
      </text>
    </comment>
    <comment authorId="0" ref="AB9">
      <text>
        <t xml:space="preserve">Mes 25. Pagos de proveedores, personal, arriendo, impuestos y otros gastos de operación. Se muestran positivos y se restan para obtener el flujo.</t>
      </text>
    </comment>
    <comment authorId="0" ref="BH8">
      <text>
        <t xml:space="preserve">Mes 57. Suma de cobros de la actividad principal, efectivamente recibidos o proyectados en este mes.</t>
      </text>
    </comment>
    <comment authorId="0" ref="AC9">
      <text>
        <t xml:space="preserve">Mes 26. Pagos de proveedores, personal, arriendo, impuestos y otros gastos de operación. Se muestran positivos y se restan para obtener el flujo.</t>
      </text>
    </comment>
    <comment authorId="0" ref="BI8">
      <text>
        <t xml:space="preserve">Mes 58. Suma de cobros de la actividad principal, efectivamente recibidos o proyectados en este mes.</t>
      </text>
    </comment>
    <comment authorId="0" ref="AD9">
      <text>
        <t xml:space="preserve">Mes 27. Pagos de proveedores, personal, arriendo, impuestos y otros gastos de operación. Se muestran positivos y se restan para obtener el flujo.</t>
      </text>
    </comment>
    <comment authorId="0" ref="BJ8">
      <text>
        <t xml:space="preserve">Mes 59. Suma de cobros de la actividad principal, efectivamente recibidos o proyectados en este mes.</t>
      </text>
    </comment>
    <comment authorId="0" ref="AE9">
      <text>
        <t xml:space="preserve">Mes 28. Pagos de proveedores, personal, arriendo, impuestos y otros gastos de operación. Se muestran positivos y se restan para obtener el flujo.</t>
      </text>
    </comment>
    <comment authorId="0" ref="BK8">
      <text>
        <t xml:space="preserve">Mes 60. Suma de cobros de la actividad principal, efectivamente recibidos o proyectados en este mes.</t>
      </text>
    </comment>
    <comment authorId="0" ref="AF9">
      <text>
        <t xml:space="preserve">Mes 29. Pagos de proveedores, personal, arriendo, impuestos y otros gastos de operación. Se muestran positivos y se restan para obtener el flujo.</t>
      </text>
    </comment>
    <comment authorId="0" ref="AG9">
      <text>
        <t xml:space="preserve">Mes 30. Pagos de proveedores, personal, arriendo, impuestos y otros gastos de operación. Se muestran positivos y se restan para obtener el flujo.</t>
      </text>
    </comment>
    <comment authorId="0" ref="AH9">
      <text>
        <t xml:space="preserve">Mes 31. Pagos de proveedores, personal, arriendo, impuestos y otros gastos de operación. Se muestran positivos y se restan para obtener el flujo.</t>
      </text>
    </comment>
    <comment authorId="0" ref="C10">
      <text>
        <t xml:space="preserve">Cobros operativos menos pagos operativos. Mide la caja generada o consumida por la operación.</t>
      </text>
    </comment>
    <comment authorId="0" ref="AI9">
      <text>
        <t xml:space="preserve">Mes 32. Pagos de proveedores, personal, arriendo, impuestos y otros gastos de operación. Se muestran positivos y se restan para obtener el flujo.</t>
      </text>
    </comment>
    <comment authorId="0" ref="D10">
      <text>
        <t xml:space="preserve">Mes 1. Cobros operativos menos pagos operativos. Mide la caja generada o consumida por la operación.</t>
      </text>
    </comment>
    <comment authorId="0" ref="AJ9">
      <text>
        <t xml:space="preserve">Mes 33. Pagos de proveedores, personal, arriendo, impuestos y otros gastos de operación. Se muestran positivos y se restan para obtener el flujo.</t>
      </text>
    </comment>
    <comment authorId="0" ref="E10">
      <text>
        <t xml:space="preserve">Mes 2. Cobros operativos menos pagos operativos. Mide la caja generada o consumida por la operación.</t>
      </text>
    </comment>
    <comment authorId="0" ref="AK9">
      <text>
        <t xml:space="preserve">Mes 34. Pagos de proveedores, personal, arriendo, impuestos y otros gastos de operación. Se muestran positivos y se restan para obtener el flujo.</t>
      </text>
    </comment>
    <comment authorId="0" ref="F10">
      <text>
        <t xml:space="preserve">Mes 3. Cobros operativos menos pagos operativos. Mide la caja generada o consumida por la operación.</t>
      </text>
    </comment>
    <comment authorId="0" ref="AL9">
      <text>
        <t xml:space="preserve">Mes 35. Pagos de proveedores, personal, arriendo, impuestos y otros gastos de operación. Se muestran positivos y se restan para obtener el flujo.</t>
      </text>
    </comment>
    <comment authorId="0" ref="G10">
      <text>
        <t xml:space="preserve">Mes 4. Cobros operativos menos pagos operativos. Mide la caja generada o consumida por la operación.</t>
      </text>
    </comment>
    <comment authorId="0" ref="AM9">
      <text>
        <t xml:space="preserve">Mes 36. Pagos de proveedores, personal, arriendo, impuestos y otros gastos de operación. Se muestran positivos y se restan para obtener el flujo.</t>
      </text>
    </comment>
    <comment authorId="0" ref="H10">
      <text>
        <t xml:space="preserve">Mes 5. Cobros operativos menos pagos operativos. Mide la caja generada o consumida por la operación.</t>
      </text>
    </comment>
    <comment authorId="0" ref="AN9">
      <text>
        <t xml:space="preserve">Mes 37. Pagos de proveedores, personal, arriendo, impuestos y otros gastos de operación. Se muestran positivos y se restan para obtener el flujo.</t>
      </text>
    </comment>
    <comment authorId="0" ref="I10">
      <text>
        <t xml:space="preserve">Mes 6. Cobros operativos menos pagos operativos. Mide la caja generada o consumida por la operación.</t>
      </text>
    </comment>
    <comment authorId="0" ref="AO9">
      <text>
        <t xml:space="preserve">Mes 38. Pagos de proveedores, personal, arriendo, impuestos y otros gastos de operación. Se muestran positivos y se restan para obtener el flujo.</t>
      </text>
    </comment>
    <comment authorId="0" ref="J10">
      <text>
        <t xml:space="preserve">Mes 7. Cobros operativos menos pagos operativos. Mide la caja generada o consumida por la operación.</t>
      </text>
    </comment>
    <comment authorId="0" ref="AP9">
      <text>
        <t xml:space="preserve">Mes 39. Pagos de proveedores, personal, arriendo, impuestos y otros gastos de operación. Se muestran positivos y se restan para obtener el flujo.</t>
      </text>
    </comment>
    <comment authorId="0" ref="K10">
      <text>
        <t xml:space="preserve">Mes 8. Cobros operativos menos pagos operativos. Mide la caja generada o consumida por la operación.</t>
      </text>
    </comment>
    <comment authorId="0" ref="AQ9">
      <text>
        <t xml:space="preserve">Mes 40. Pagos de proveedores, personal, arriendo, impuestos y otros gastos de operación. Se muestran positivos y se restan para obtener el flujo.</t>
      </text>
    </comment>
    <comment authorId="0" ref="L10">
      <text>
        <t xml:space="preserve">Mes 9. Cobros operativos menos pagos operativos. Mide la caja generada o consumida por la operación.</t>
      </text>
    </comment>
    <comment authorId="0" ref="AR9">
      <text>
        <t xml:space="preserve">Mes 41. Pagos de proveedores, personal, arriendo, impuestos y otros gastos de operación. Se muestran positivos y se restan para obtener el flujo.</t>
      </text>
    </comment>
    <comment authorId="0" ref="M10">
      <text>
        <t xml:space="preserve">Mes 10. Cobros operativos menos pagos operativos. Mide la caja generada o consumida por la operación.</t>
      </text>
    </comment>
    <comment authorId="0" ref="AS9">
      <text>
        <t xml:space="preserve">Mes 42. Pagos de proveedores, personal, arriendo, impuestos y otros gastos de operación. Se muestran positivos y se restan para obtener el flujo.</t>
      </text>
    </comment>
    <comment authorId="0" ref="N10">
      <text>
        <t xml:space="preserve">Mes 11. Cobros operativos menos pagos operativos. Mide la caja generada o consumida por la operación.</t>
      </text>
    </comment>
    <comment authorId="0" ref="AT9">
      <text>
        <t xml:space="preserve">Mes 43. Pagos de proveedores, personal, arriendo, impuestos y otros gastos de operación. Se muestran positivos y se restan para obtener el flujo.</t>
      </text>
    </comment>
    <comment authorId="0" ref="O10">
      <text>
        <t xml:space="preserve">Mes 12. Cobros operativos menos pagos operativos. Mide la caja generada o consumida por la operación.</t>
      </text>
    </comment>
    <comment authorId="0" ref="AU9">
      <text>
        <t xml:space="preserve">Mes 44. Pagos de proveedores, personal, arriendo, impuestos y otros gastos de operación. Se muestran positivos y se restan para obtener el flujo.</t>
      </text>
    </comment>
    <comment authorId="0" ref="P10">
      <text>
        <t xml:space="preserve">Mes 13. Cobros operativos menos pagos operativos. Mide la caja generada o consumida por la operación.</t>
      </text>
    </comment>
    <comment authorId="0" ref="AV9">
      <text>
        <t xml:space="preserve">Mes 45. Pagos de proveedores, personal, arriendo, impuestos y otros gastos de operación. Se muestran positivos y se restan para obtener el flujo.</t>
      </text>
    </comment>
    <comment authorId="0" ref="Q10">
      <text>
        <t xml:space="preserve">Mes 14. Cobros operativos menos pagos operativos. Mide la caja generada o consumida por la operación.</t>
      </text>
    </comment>
    <comment authorId="0" ref="AW9">
      <text>
        <t xml:space="preserve">Mes 46. Pagos de proveedores, personal, arriendo, impuestos y otros gastos de operación. Se muestran positivos y se restan para obtener el flujo.</t>
      </text>
    </comment>
    <comment authorId="0" ref="R10">
      <text>
        <t xml:space="preserve">Mes 15. Cobros operativos menos pagos operativos. Mide la caja generada o consumida por la operación.</t>
      </text>
    </comment>
    <comment authorId="0" ref="AX9">
      <text>
        <t xml:space="preserve">Mes 47. Pagos de proveedores, personal, arriendo, impuestos y otros gastos de operación. Se muestran positivos y se restan para obtener el flujo.</t>
      </text>
    </comment>
    <comment authorId="0" ref="S10">
      <text>
        <t xml:space="preserve">Mes 16. Cobros operativos menos pagos operativos. Mide la caja generada o consumida por la operación.</t>
      </text>
    </comment>
    <comment authorId="0" ref="AY9">
      <text>
        <t xml:space="preserve">Mes 48. Pagos de proveedores, personal, arriendo, impuestos y otros gastos de operación. Se muestran positivos y se restan para obtener el flujo.</t>
      </text>
    </comment>
    <comment authorId="0" ref="T10">
      <text>
        <t xml:space="preserve">Mes 17. Cobros operativos menos pagos operativos. Mide la caja generada o consumida por la operación.</t>
      </text>
    </comment>
    <comment authorId="0" ref="AZ9">
      <text>
        <t xml:space="preserve">Mes 49. Pagos de proveedores, personal, arriendo, impuestos y otros gastos de operación. Se muestran positivos y se restan para obtener el flujo.</t>
      </text>
    </comment>
    <comment authorId="0" ref="U10">
      <text>
        <t xml:space="preserve">Mes 18. Cobros operativos menos pagos operativos. Mide la caja generada o consumida por la operación.</t>
      </text>
    </comment>
    <comment authorId="0" ref="BA9">
      <text>
        <t xml:space="preserve">Mes 50. Pagos de proveedores, personal, arriendo, impuestos y otros gastos de operación. Se muestran positivos y se restan para obtener el flujo.</t>
      </text>
    </comment>
    <comment authorId="0" ref="V10">
      <text>
        <t xml:space="preserve">Mes 19. Cobros operativos menos pagos operativos. Mide la caja generada o consumida por la operación.</t>
      </text>
    </comment>
    <comment authorId="0" ref="BB9">
      <text>
        <t xml:space="preserve">Mes 51. Pagos de proveedores, personal, arriendo, impuestos y otros gastos de operación. Se muestran positivos y se restan para obtener el flujo.</t>
      </text>
    </comment>
    <comment authorId="0" ref="W10">
      <text>
        <t xml:space="preserve">Mes 20. Cobros operativos menos pagos operativos. Mide la caja generada o consumida por la operación.</t>
      </text>
    </comment>
    <comment authorId="0" ref="BC9">
      <text>
        <t xml:space="preserve">Mes 52. Pagos de proveedores, personal, arriendo, impuestos y otros gastos de operación. Se muestran positivos y se restan para obtener el flujo.</t>
      </text>
    </comment>
    <comment authorId="0" ref="X10">
      <text>
        <t xml:space="preserve">Mes 21. Cobros operativos menos pagos operativos. Mide la caja generada o consumida por la operación.</t>
      </text>
    </comment>
    <comment authorId="0" ref="BD9">
      <text>
        <t xml:space="preserve">Mes 53. Pagos de proveedores, personal, arriendo, impuestos y otros gastos de operación. Se muestran positivos y se restan para obtener el flujo.</t>
      </text>
    </comment>
    <comment authorId="0" ref="Y10">
      <text>
        <t xml:space="preserve">Mes 22. Cobros operativos menos pagos operativos. Mide la caja generada o consumida por la operación.</t>
      </text>
    </comment>
    <comment authorId="0" ref="BE9">
      <text>
        <t xml:space="preserve">Mes 54. Pagos de proveedores, personal, arriendo, impuestos y otros gastos de operación. Se muestran positivos y se restan para obtener el flujo.</t>
      </text>
    </comment>
    <comment authorId="0" ref="Z10">
      <text>
        <t xml:space="preserve">Mes 23. Cobros operativos menos pagos operativos. Mide la caja generada o consumida por la operación.</t>
      </text>
    </comment>
    <comment authorId="0" ref="BF9">
      <text>
        <t xml:space="preserve">Mes 55. Pagos de proveedores, personal, arriendo, impuestos y otros gastos de operación. Se muestran positivos y se restan para obtener el flujo.</t>
      </text>
    </comment>
    <comment authorId="0" ref="AA10">
      <text>
        <t xml:space="preserve">Mes 24. Cobros operativos menos pagos operativos. Mide la caja generada o consumida por la operación.</t>
      </text>
    </comment>
    <comment authorId="0" ref="BG9">
      <text>
        <t xml:space="preserve">Mes 56. Pagos de proveedores, personal, arriendo, impuestos y otros gastos de operación. Se muestran positivos y se restan para obtener el flujo.</t>
      </text>
    </comment>
    <comment authorId="0" ref="AB10">
      <text>
        <t xml:space="preserve">Mes 25. Cobros operativos menos pagos operativos. Mide la caja generada o consumida por la operación.</t>
      </text>
    </comment>
    <comment authorId="0" ref="BH9">
      <text>
        <t xml:space="preserve">Mes 57. Pagos de proveedores, personal, arriendo, impuestos y otros gastos de operación. Se muestran positivos y se restan para obtener el flujo.</t>
      </text>
    </comment>
    <comment authorId="0" ref="AC10">
      <text>
        <t xml:space="preserve">Mes 26. Cobros operativos menos pagos operativos. Mide la caja generada o consumida por la operación.</t>
      </text>
    </comment>
    <comment authorId="0" ref="BI9">
      <text>
        <t xml:space="preserve">Mes 58. Pagos de proveedores, personal, arriendo, impuestos y otros gastos de operación. Se muestran positivos y se restan para obtener el flujo.</t>
      </text>
    </comment>
    <comment authorId="0" ref="AD10">
      <text>
        <t xml:space="preserve">Mes 27. Cobros operativos menos pagos operativos. Mide la caja generada o consumida por la operación.</t>
      </text>
    </comment>
    <comment authorId="0" ref="BJ9">
      <text>
        <t xml:space="preserve">Mes 59. Pagos de proveedores, personal, arriendo, impuestos y otros gastos de operación. Se muestran positivos y se restan para obtener el flujo.</t>
      </text>
    </comment>
    <comment authorId="0" ref="AE10">
      <text>
        <t xml:space="preserve">Mes 28. Cobros operativos menos pagos operativos. Mide la caja generada o consumida por la operación.</t>
      </text>
    </comment>
    <comment authorId="0" ref="BK9">
      <text>
        <t xml:space="preserve">Mes 60. Pagos de proveedores, personal, arriendo, impuestos y otros gastos de operación. Se muestran positivos y se restan para obtener el flujo.</t>
      </text>
    </comment>
    <comment authorId="0" ref="AF10">
      <text>
        <t xml:space="preserve">Mes 29. Cobros operativos menos pagos operativos. Mide la caja generada o consumida por la operación.</t>
      </text>
    </comment>
    <comment authorId="0" ref="AG10">
      <text>
        <t xml:space="preserve">Mes 30. Cobros operativos menos pagos operativos. Mide la caja generada o consumida por la operación.</t>
      </text>
    </comment>
    <comment authorId="0" ref="AH10">
      <text>
        <t xml:space="preserve">Mes 31. Cobros operativos menos pagos operativos. Mide la caja generada o consumida por la operación.</t>
      </text>
    </comment>
    <comment authorId="0" ref="AI10">
      <text>
        <t xml:space="preserve">Mes 32. Cobros operativos menos pagos operativos. Mide la caja generada o consumida por la operación.</t>
      </text>
    </comment>
    <comment authorId="0" ref="AJ10">
      <text>
        <t xml:space="preserve">Mes 33. Cobros operativos menos pagos operativos. Mide la caja generada o consumida por la operación.</t>
      </text>
    </comment>
    <comment authorId="0" ref="AK10">
      <text>
        <t xml:space="preserve">Mes 34. Cobros operativos menos pagos operativos. Mide la caja generada o consumida por la operación.</t>
      </text>
    </comment>
    <comment authorId="0" ref="AL10">
      <text>
        <t xml:space="preserve">Mes 35. Cobros operativos menos pagos operativos. Mide la caja generada o consumida por la operación.</t>
      </text>
    </comment>
    <comment authorId="0" ref="AM10">
      <text>
        <t xml:space="preserve">Mes 36. Cobros operativos menos pagos operativos. Mide la caja generada o consumida por la operación.</t>
      </text>
    </comment>
    <comment authorId="0" ref="AN10">
      <text>
        <t xml:space="preserve">Mes 37. Cobros operativos menos pagos operativos. Mide la caja generada o consumida por la operación.</t>
      </text>
    </comment>
    <comment authorId="0" ref="AO10">
      <text>
        <t xml:space="preserve">Mes 38. Cobros operativos menos pagos operativos. Mide la caja generada o consumida por la operación.</t>
      </text>
    </comment>
    <comment authorId="0" ref="AP10">
      <text>
        <t xml:space="preserve">Mes 39. Cobros operativos menos pagos operativos. Mide la caja generada o consumida por la operación.</t>
      </text>
    </comment>
    <comment authorId="0" ref="AQ10">
      <text>
        <t xml:space="preserve">Mes 40. Cobros operativos menos pagos operativos. Mide la caja generada o consumida por la operación.</t>
      </text>
    </comment>
    <comment authorId="0" ref="AR10">
      <text>
        <t xml:space="preserve">Mes 41. Cobros operativos menos pagos operativos. Mide la caja generada o consumida por la operación.</t>
      </text>
    </comment>
    <comment authorId="0" ref="AS10">
      <text>
        <t xml:space="preserve">Mes 42. Cobros operativos menos pagos operativos. Mide la caja generada o consumida por la operación.</t>
      </text>
    </comment>
    <comment authorId="0" ref="AT10">
      <text>
        <t xml:space="preserve">Mes 43. Cobros operativos menos pagos operativos. Mide la caja generada o consumida por la operación.</t>
      </text>
    </comment>
    <comment authorId="0" ref="AU10">
      <text>
        <t xml:space="preserve">Mes 44. Cobros operativos menos pagos operativos. Mide la caja generada o consumida por la operación.</t>
      </text>
    </comment>
    <comment authorId="0" ref="AV10">
      <text>
        <t xml:space="preserve">Mes 45. Cobros operativos menos pagos operativos. Mide la caja generada o consumida por la operación.</t>
      </text>
    </comment>
    <comment authorId="0" ref="AW10">
      <text>
        <t xml:space="preserve">Mes 46. Cobros operativos menos pagos operativos. Mide la caja generada o consumida por la operación.</t>
      </text>
    </comment>
    <comment authorId="0" ref="AX10">
      <text>
        <t xml:space="preserve">Mes 47. Cobros operativos menos pagos operativos. Mide la caja generada o consumida por la operación.</t>
      </text>
    </comment>
    <comment authorId="0" ref="AY10">
      <text>
        <t xml:space="preserve">Mes 48. Cobros operativos menos pagos operativos. Mide la caja generada o consumida por la operación.</t>
      </text>
    </comment>
    <comment authorId="0" ref="AZ10">
      <text>
        <t xml:space="preserve">Mes 49. Cobros operativos menos pagos operativos. Mide la caja generada o consumida por la operación.</t>
      </text>
    </comment>
    <comment authorId="0" ref="BA10">
      <text>
        <t xml:space="preserve">Mes 50. Cobros operativos menos pagos operativos. Mide la caja generada o consumida por la operación.</t>
      </text>
    </comment>
    <comment authorId="0" ref="BB10">
      <text>
        <t xml:space="preserve">Mes 51. Cobros operativos menos pagos operativos. Mide la caja generada o consumida por la operación.</t>
      </text>
    </comment>
    <comment authorId="0" ref="BC10">
      <text>
        <t xml:space="preserve">Mes 52. Cobros operativos menos pagos operativos. Mide la caja generada o consumida por la operación.</t>
      </text>
    </comment>
    <comment authorId="0" ref="BD10">
      <text>
        <t xml:space="preserve">Mes 53. Cobros operativos menos pagos operativos. Mide la caja generada o consumida por la operación.</t>
      </text>
    </comment>
    <comment authorId="0" ref="BE10">
      <text>
        <t xml:space="preserve">Mes 54. Cobros operativos menos pagos operativos. Mide la caja generada o consumida por la operación.</t>
      </text>
    </comment>
    <comment authorId="0" ref="BF10">
      <text>
        <t xml:space="preserve">Mes 55. Cobros operativos menos pagos operativos. Mide la caja generada o consumida por la operación.</t>
      </text>
    </comment>
    <comment authorId="0" ref="BG10">
      <text>
        <t xml:space="preserve">Mes 56. Cobros operativos menos pagos operativos. Mide la caja generada o consumida por la operación.</t>
      </text>
    </comment>
    <comment authorId="0" ref="BH10">
      <text>
        <t xml:space="preserve">Mes 57. Cobros operativos menos pagos operativos. Mide la caja generada o consumida por la operación.</t>
      </text>
    </comment>
    <comment authorId="0" ref="BI10">
      <text>
        <t xml:space="preserve">Mes 58. Cobros operativos menos pagos operativos. Mide la caja generada o consumida por la operación.</t>
      </text>
    </comment>
    <comment authorId="0" ref="BJ10">
      <text>
        <t xml:space="preserve">Mes 59. Cobros operativos menos pagos operativos. Mide la caja generada o consumida por la operación.</t>
      </text>
    </comment>
    <comment authorId="0" ref="BK10">
      <text>
        <t xml:space="preserve">Mes 60. Cobros operativos menos pagos operativos. Mide la caja generada o consumida por la operación.</t>
      </text>
    </comment>
    <comment authorId="0" ref="C12">
      <text>
        <t xml:space="preserve">Cobros por venta de activos u otras inversiones. No corresponden a ventas ordinarias.</t>
      </text>
    </comment>
    <comment authorId="0" ref="D12">
      <text>
        <t xml:space="preserve">Mes 1. Cobros por venta de activos u otras inversiones. No corresponden a ventas ordinarias.</t>
      </text>
    </comment>
    <comment authorId="0" ref="E12">
      <text>
        <t xml:space="preserve">Mes 2. Cobros por venta de activos u otras inversiones. No corresponden a ventas ordinarias.</t>
      </text>
    </comment>
    <comment authorId="0" ref="F12">
      <text>
        <t xml:space="preserve">Mes 3. Cobros por venta de activos u otras inversiones. No corresponden a ventas ordinarias.</t>
      </text>
    </comment>
    <comment authorId="0" ref="G12">
      <text>
        <t xml:space="preserve">Mes 4. Cobros por venta de activos u otras inversiones. No corresponden a ventas ordinarias.</t>
      </text>
    </comment>
    <comment authorId="0" ref="H12">
      <text>
        <t xml:space="preserve">Mes 5. Cobros por venta de activos u otras inversiones. No corresponden a ventas ordinarias.</t>
      </text>
    </comment>
    <comment authorId="0" ref="I12">
      <text>
        <t xml:space="preserve">Mes 6. Cobros por venta de activos u otras inversiones. No corresponden a ventas ordinarias.</t>
      </text>
    </comment>
    <comment authorId="0" ref="J12">
      <text>
        <t xml:space="preserve">Mes 7. Cobros por venta de activos u otras inversiones. No corresponden a ventas ordinarias.</t>
      </text>
    </comment>
    <comment authorId="0" ref="K12">
      <text>
        <t xml:space="preserve">Mes 8. Cobros por venta de activos u otras inversiones. No corresponden a ventas ordinarias.</t>
      </text>
    </comment>
    <comment authorId="0" ref="L12">
      <text>
        <t xml:space="preserve">Mes 9. Cobros por venta de activos u otras inversiones. No corresponden a ventas ordinarias.</t>
      </text>
    </comment>
    <comment authorId="0" ref="M12">
      <text>
        <t xml:space="preserve">Mes 10. Cobros por venta de activos u otras inversiones. No corresponden a ventas ordinarias.</t>
      </text>
    </comment>
    <comment authorId="0" ref="N12">
      <text>
        <t xml:space="preserve">Mes 11. Cobros por venta de activos u otras inversiones. No corresponden a ventas ordinarias.</t>
      </text>
    </comment>
    <comment authorId="0" ref="O12">
      <text>
        <t xml:space="preserve">Mes 12. Cobros por venta de activos u otras inversiones. No corresponden a ventas ordinarias.</t>
      </text>
    </comment>
    <comment authorId="0" ref="P12">
      <text>
        <t xml:space="preserve">Mes 13. Cobros por venta de activos u otras inversiones. No corresponden a ventas ordinarias.</t>
      </text>
    </comment>
    <comment authorId="0" ref="Q12">
      <text>
        <t xml:space="preserve">Mes 14. Cobros por venta de activos u otras inversiones. No corresponden a ventas ordinarias.</t>
      </text>
    </comment>
    <comment authorId="0" ref="R12">
      <text>
        <t xml:space="preserve">Mes 15. Cobros por venta de activos u otras inversiones. No corresponden a ventas ordinarias.</t>
      </text>
    </comment>
    <comment authorId="0" ref="S12">
      <text>
        <t xml:space="preserve">Mes 16. Cobros por venta de activos u otras inversiones. No corresponden a ventas ordinarias.</t>
      </text>
    </comment>
    <comment authorId="0" ref="T12">
      <text>
        <t xml:space="preserve">Mes 17. Cobros por venta de activos u otras inversiones. No corresponden a ventas ordinarias.</t>
      </text>
    </comment>
    <comment authorId="0" ref="U12">
      <text>
        <t xml:space="preserve">Mes 18. Cobros por venta de activos u otras inversiones. No corresponden a ventas ordinarias.</t>
      </text>
    </comment>
    <comment authorId="0" ref="V12">
      <text>
        <t xml:space="preserve">Mes 19. Cobros por venta de activos u otras inversiones. No corresponden a ventas ordinarias.</t>
      </text>
    </comment>
    <comment authorId="0" ref="W12">
      <text>
        <t xml:space="preserve">Mes 20. Cobros por venta de activos u otras inversiones. No corresponden a ventas ordinarias.</t>
      </text>
    </comment>
    <comment authorId="0" ref="X12">
      <text>
        <t xml:space="preserve">Mes 21. Cobros por venta de activos u otras inversiones. No corresponden a ventas ordinarias.</t>
      </text>
    </comment>
    <comment authorId="0" ref="Y12">
      <text>
        <t xml:space="preserve">Mes 22. Cobros por venta de activos u otras inversiones. No corresponden a ventas ordinarias.</t>
      </text>
    </comment>
    <comment authorId="0" ref="Z12">
      <text>
        <t xml:space="preserve">Mes 23. Cobros por venta de activos u otras inversiones. No corresponden a ventas ordinarias.</t>
      </text>
    </comment>
    <comment authorId="0" ref="AA12">
      <text>
        <t xml:space="preserve">Mes 24. Cobros por venta de activos u otras inversiones. No corresponden a ventas ordinarias.</t>
      </text>
    </comment>
    <comment authorId="0" ref="AB12">
      <text>
        <t xml:space="preserve">Mes 25. Cobros por venta de activos u otras inversiones. No corresponden a ventas ordinarias.</t>
      </text>
    </comment>
    <comment authorId="0" ref="AC12">
      <text>
        <t xml:space="preserve">Mes 26. Cobros por venta de activos u otras inversiones. No corresponden a ventas ordinarias.</t>
      </text>
    </comment>
    <comment authorId="0" ref="AD12">
      <text>
        <t xml:space="preserve">Mes 27. Cobros por venta de activos u otras inversiones. No corresponden a ventas ordinarias.</t>
      </text>
    </comment>
    <comment authorId="0" ref="AE12">
      <text>
        <t xml:space="preserve">Mes 28. Cobros por venta de activos u otras inversiones. No corresponden a ventas ordinarias.</t>
      </text>
    </comment>
    <comment authorId="0" ref="AF12">
      <text>
        <t xml:space="preserve">Mes 29. Cobros por venta de activos u otras inversiones. No corresponden a ventas ordinarias.</t>
      </text>
    </comment>
    <comment authorId="0" ref="AG12">
      <text>
        <t xml:space="preserve">Mes 30. Cobros por venta de activos u otras inversiones. No corresponden a ventas ordinarias.</t>
      </text>
    </comment>
    <comment authorId="0" ref="AH12">
      <text>
        <t xml:space="preserve">Mes 31. Cobros por venta de activos u otras inversiones. No corresponden a ventas ordinarias.</t>
      </text>
    </comment>
    <comment authorId="0" ref="C13">
      <text>
        <t xml:space="preserve">Compras de equipos, instalaciones y otros activos pagadas en el mes.</t>
      </text>
    </comment>
    <comment authorId="0" ref="AI12">
      <text>
        <t xml:space="preserve">Mes 32. Cobros por venta de activos u otras inversiones. No corresponden a ventas ordinarias.</t>
      </text>
    </comment>
    <comment authorId="0" ref="D13">
      <text>
        <t xml:space="preserve">Mes 1. Compras de equipos, instalaciones y otros activos pagadas en el mes.</t>
      </text>
    </comment>
    <comment authorId="0" ref="AJ12">
      <text>
        <t xml:space="preserve">Mes 33. Cobros por venta de activos u otras inversiones. No corresponden a ventas ordinarias.</t>
      </text>
    </comment>
    <comment authorId="0" ref="E13">
      <text>
        <t xml:space="preserve">Mes 2. Compras de equipos, instalaciones y otros activos pagadas en el mes.</t>
      </text>
    </comment>
    <comment authorId="0" ref="AK12">
      <text>
        <t xml:space="preserve">Mes 34. Cobros por venta de activos u otras inversiones. No corresponden a ventas ordinarias.</t>
      </text>
    </comment>
    <comment authorId="0" ref="F13">
      <text>
        <t xml:space="preserve">Mes 3. Compras de equipos, instalaciones y otros activos pagadas en el mes.</t>
      </text>
    </comment>
    <comment authorId="0" ref="AL12">
      <text>
        <t xml:space="preserve">Mes 35. Cobros por venta de activos u otras inversiones. No corresponden a ventas ordinarias.</t>
      </text>
    </comment>
    <comment authorId="0" ref="G13">
      <text>
        <t xml:space="preserve">Mes 4. Compras de equipos, instalaciones y otros activos pagadas en el mes.</t>
      </text>
    </comment>
    <comment authorId="0" ref="AM12">
      <text>
        <t xml:space="preserve">Mes 36. Cobros por venta de activos u otras inversiones. No corresponden a ventas ordinarias.</t>
      </text>
    </comment>
    <comment authorId="0" ref="H13">
      <text>
        <t xml:space="preserve">Mes 5. Compras de equipos, instalaciones y otros activos pagadas en el mes.</t>
      </text>
    </comment>
    <comment authorId="0" ref="AN12">
      <text>
        <t xml:space="preserve">Mes 37. Cobros por venta de activos u otras inversiones. No corresponden a ventas ordinarias.</t>
      </text>
    </comment>
    <comment authorId="0" ref="I13">
      <text>
        <t xml:space="preserve">Mes 6. Compras de equipos, instalaciones y otros activos pagadas en el mes.</t>
      </text>
    </comment>
    <comment authorId="0" ref="AO12">
      <text>
        <t xml:space="preserve">Mes 38. Cobros por venta de activos u otras inversiones. No corresponden a ventas ordinarias.</t>
      </text>
    </comment>
    <comment authorId="0" ref="J13">
      <text>
        <t xml:space="preserve">Mes 7. Compras de equipos, instalaciones y otros activos pagadas en el mes.</t>
      </text>
    </comment>
    <comment authorId="0" ref="AP12">
      <text>
        <t xml:space="preserve">Mes 39. Cobros por venta de activos u otras inversiones. No corresponden a ventas ordinarias.</t>
      </text>
    </comment>
    <comment authorId="0" ref="K13">
      <text>
        <t xml:space="preserve">Mes 8. Compras de equipos, instalaciones y otros activos pagadas en el mes.</t>
      </text>
    </comment>
    <comment authorId="0" ref="AQ12">
      <text>
        <t xml:space="preserve">Mes 40. Cobros por venta de activos u otras inversiones. No corresponden a ventas ordinarias.</t>
      </text>
    </comment>
    <comment authorId="0" ref="L13">
      <text>
        <t xml:space="preserve">Mes 9. Compras de equipos, instalaciones y otros activos pagadas en el mes.</t>
      </text>
    </comment>
    <comment authorId="0" ref="AR12">
      <text>
        <t xml:space="preserve">Mes 41. Cobros por venta de activos u otras inversiones. No corresponden a ventas ordinarias.</t>
      </text>
    </comment>
    <comment authorId="0" ref="M13">
      <text>
        <t xml:space="preserve">Mes 10. Compras de equipos, instalaciones y otros activos pagadas en el mes.</t>
      </text>
    </comment>
    <comment authorId="0" ref="AS12">
      <text>
        <t xml:space="preserve">Mes 42. Cobros por venta de activos u otras inversiones. No corresponden a ventas ordinarias.</t>
      </text>
    </comment>
    <comment authorId="0" ref="N13">
      <text>
        <t xml:space="preserve">Mes 11. Compras de equipos, instalaciones y otros activos pagadas en el mes.</t>
      </text>
    </comment>
    <comment authorId="0" ref="AT12">
      <text>
        <t xml:space="preserve">Mes 43. Cobros por venta de activos u otras inversiones. No corresponden a ventas ordinarias.</t>
      </text>
    </comment>
    <comment authorId="0" ref="O13">
      <text>
        <t xml:space="preserve">Mes 12. Compras de equipos, instalaciones y otros activos pagadas en el mes.</t>
      </text>
    </comment>
    <comment authorId="0" ref="AU12">
      <text>
        <t xml:space="preserve">Mes 44. Cobros por venta de activos u otras inversiones. No corresponden a ventas ordinarias.</t>
      </text>
    </comment>
    <comment authorId="0" ref="P13">
      <text>
        <t xml:space="preserve">Mes 13. Compras de equipos, instalaciones y otros activos pagadas en el mes.</t>
      </text>
    </comment>
    <comment authorId="0" ref="AV12">
      <text>
        <t xml:space="preserve">Mes 45. Cobros por venta de activos u otras inversiones. No corresponden a ventas ordinarias.</t>
      </text>
    </comment>
    <comment authorId="0" ref="Q13">
      <text>
        <t xml:space="preserve">Mes 14. Compras de equipos, instalaciones y otros activos pagadas en el mes.</t>
      </text>
    </comment>
    <comment authorId="0" ref="AW12">
      <text>
        <t xml:space="preserve">Mes 46. Cobros por venta de activos u otras inversiones. No corresponden a ventas ordinarias.</t>
      </text>
    </comment>
    <comment authorId="0" ref="R13">
      <text>
        <t xml:space="preserve">Mes 15. Compras de equipos, instalaciones y otros activos pagadas en el mes.</t>
      </text>
    </comment>
    <comment authorId="0" ref="AX12">
      <text>
        <t xml:space="preserve">Mes 47. Cobros por venta de activos u otras inversiones. No corresponden a ventas ordinarias.</t>
      </text>
    </comment>
    <comment authorId="0" ref="S13">
      <text>
        <t xml:space="preserve">Mes 16. Compras de equipos, instalaciones y otros activos pagadas en el mes.</t>
      </text>
    </comment>
    <comment authorId="0" ref="AY12">
      <text>
        <t xml:space="preserve">Mes 48. Cobros por venta de activos u otras inversiones. No corresponden a ventas ordinarias.</t>
      </text>
    </comment>
    <comment authorId="0" ref="T13">
      <text>
        <t xml:space="preserve">Mes 17. Compras de equipos, instalaciones y otros activos pagadas en el mes.</t>
      </text>
    </comment>
    <comment authorId="0" ref="AZ12">
      <text>
        <t xml:space="preserve">Mes 49. Cobros por venta de activos u otras inversiones. No corresponden a ventas ordinarias.</t>
      </text>
    </comment>
    <comment authorId="0" ref="U13">
      <text>
        <t xml:space="preserve">Mes 18. Compras de equipos, instalaciones y otros activos pagadas en el mes.</t>
      </text>
    </comment>
    <comment authorId="0" ref="BA12">
      <text>
        <t xml:space="preserve">Mes 50. Cobros por venta de activos u otras inversiones. No corresponden a ventas ordinarias.</t>
      </text>
    </comment>
    <comment authorId="0" ref="V13">
      <text>
        <t xml:space="preserve">Mes 19. Compras de equipos, instalaciones y otros activos pagadas en el mes.</t>
      </text>
    </comment>
    <comment authorId="0" ref="BB12">
      <text>
        <t xml:space="preserve">Mes 51. Cobros por venta de activos u otras inversiones. No corresponden a ventas ordinarias.</t>
      </text>
    </comment>
    <comment authorId="0" ref="W13">
      <text>
        <t xml:space="preserve">Mes 20. Compras de equipos, instalaciones y otros activos pagadas en el mes.</t>
      </text>
    </comment>
    <comment authorId="0" ref="BC12">
      <text>
        <t xml:space="preserve">Mes 52. Cobros por venta de activos u otras inversiones. No corresponden a ventas ordinarias.</t>
      </text>
    </comment>
    <comment authorId="0" ref="X13">
      <text>
        <t xml:space="preserve">Mes 21. Compras de equipos, instalaciones y otros activos pagadas en el mes.</t>
      </text>
    </comment>
    <comment authorId="0" ref="BD12">
      <text>
        <t xml:space="preserve">Mes 53. Cobros por venta de activos u otras inversiones. No corresponden a ventas ordinarias.</t>
      </text>
    </comment>
    <comment authorId="0" ref="Y13">
      <text>
        <t xml:space="preserve">Mes 22. Compras de equipos, instalaciones y otros activos pagadas en el mes.</t>
      </text>
    </comment>
    <comment authorId="0" ref="BE12">
      <text>
        <t xml:space="preserve">Mes 54. Cobros por venta de activos u otras inversiones. No corresponden a ventas ordinarias.</t>
      </text>
    </comment>
    <comment authorId="0" ref="Z13">
      <text>
        <t xml:space="preserve">Mes 23. Compras de equipos, instalaciones y otros activos pagadas en el mes.</t>
      </text>
    </comment>
    <comment authorId="0" ref="BF12">
      <text>
        <t xml:space="preserve">Mes 55. Cobros por venta de activos u otras inversiones. No corresponden a ventas ordinarias.</t>
      </text>
    </comment>
    <comment authorId="0" ref="AA13">
      <text>
        <t xml:space="preserve">Mes 24. Compras de equipos, instalaciones y otros activos pagadas en el mes.</t>
      </text>
    </comment>
    <comment authorId="0" ref="BG12">
      <text>
        <t xml:space="preserve">Mes 56. Cobros por venta de activos u otras inversiones. No corresponden a ventas ordinarias.</t>
      </text>
    </comment>
    <comment authorId="0" ref="AB13">
      <text>
        <t xml:space="preserve">Mes 25. Compras de equipos, instalaciones y otros activos pagadas en el mes.</t>
      </text>
    </comment>
    <comment authorId="0" ref="BH12">
      <text>
        <t xml:space="preserve">Mes 57. Cobros por venta de activos u otras inversiones. No corresponden a ventas ordinarias.</t>
      </text>
    </comment>
    <comment authorId="0" ref="AC13">
      <text>
        <t xml:space="preserve">Mes 26. Compras de equipos, instalaciones y otros activos pagadas en el mes.</t>
      </text>
    </comment>
    <comment authorId="0" ref="BI12">
      <text>
        <t xml:space="preserve">Mes 58. Cobros por venta de activos u otras inversiones. No corresponden a ventas ordinarias.</t>
      </text>
    </comment>
    <comment authorId="0" ref="AD13">
      <text>
        <t xml:space="preserve">Mes 27. Compras de equipos, instalaciones y otros activos pagadas en el mes.</t>
      </text>
    </comment>
    <comment authorId="0" ref="BJ12">
      <text>
        <t xml:space="preserve">Mes 59. Cobros por venta de activos u otras inversiones. No corresponden a ventas ordinarias.</t>
      </text>
    </comment>
    <comment authorId="0" ref="AE13">
      <text>
        <t xml:space="preserve">Mes 28. Compras de equipos, instalaciones y otros activos pagadas en el mes.</t>
      </text>
    </comment>
    <comment authorId="0" ref="BK12">
      <text>
        <t xml:space="preserve">Mes 60. Cobros por venta de activos u otras inversiones. No corresponden a ventas ordinarias.</t>
      </text>
    </comment>
    <comment authorId="0" ref="AF13">
      <text>
        <t xml:space="preserve">Mes 29. Compras de equipos, instalaciones y otros activos pagadas en el mes.</t>
      </text>
    </comment>
    <comment authorId="0" ref="AG13">
      <text>
        <t xml:space="preserve">Mes 30. Compras de equipos, instalaciones y otros activos pagadas en el mes.</t>
      </text>
    </comment>
    <comment authorId="0" ref="AH13">
      <text>
        <t xml:space="preserve">Mes 31. Compras de equipos, instalaciones y otros activos pagadas en el mes.</t>
      </text>
    </comment>
    <comment authorId="0" ref="C14">
      <text>
        <t xml:space="preserve">Cobros por inversiones menos pagos por inversiones.</t>
      </text>
    </comment>
    <comment authorId="0" ref="AI13">
      <text>
        <t xml:space="preserve">Mes 32. Compras de equipos, instalaciones y otros activos pagadas en el mes.</t>
      </text>
    </comment>
    <comment authorId="0" ref="D14">
      <text>
        <t xml:space="preserve">Mes 1. Cobros por inversiones menos pagos por inversiones.</t>
      </text>
    </comment>
    <comment authorId="0" ref="AJ13">
      <text>
        <t xml:space="preserve">Mes 33. Compras de equipos, instalaciones y otros activos pagadas en el mes.</t>
      </text>
    </comment>
    <comment authorId="0" ref="E14">
      <text>
        <t xml:space="preserve">Mes 2. Cobros por inversiones menos pagos por inversiones.</t>
      </text>
    </comment>
    <comment authorId="0" ref="AK13">
      <text>
        <t xml:space="preserve">Mes 34. Compras de equipos, instalaciones y otros activos pagadas en el mes.</t>
      </text>
    </comment>
    <comment authorId="0" ref="F14">
      <text>
        <t xml:space="preserve">Mes 3. Cobros por inversiones menos pagos por inversiones.</t>
      </text>
    </comment>
    <comment authorId="0" ref="AL13">
      <text>
        <t xml:space="preserve">Mes 35. Compras de equipos, instalaciones y otros activos pagadas en el mes.</t>
      </text>
    </comment>
    <comment authorId="0" ref="G14">
      <text>
        <t xml:space="preserve">Mes 4. Cobros por inversiones menos pagos por inversiones.</t>
      </text>
    </comment>
    <comment authorId="0" ref="AM13">
      <text>
        <t xml:space="preserve">Mes 36. Compras de equipos, instalaciones y otros activos pagadas en el mes.</t>
      </text>
    </comment>
    <comment authorId="0" ref="H14">
      <text>
        <t xml:space="preserve">Mes 5. Cobros por inversiones menos pagos por inversiones.</t>
      </text>
    </comment>
    <comment authorId="0" ref="AN13">
      <text>
        <t xml:space="preserve">Mes 37. Compras de equipos, instalaciones y otros activos pagadas en el mes.</t>
      </text>
    </comment>
    <comment authorId="0" ref="I14">
      <text>
        <t xml:space="preserve">Mes 6. Cobros por inversiones menos pagos por inversiones.</t>
      </text>
    </comment>
    <comment authorId="0" ref="AO13">
      <text>
        <t xml:space="preserve">Mes 38. Compras de equipos, instalaciones y otros activos pagadas en el mes.</t>
      </text>
    </comment>
    <comment authorId="0" ref="J14">
      <text>
        <t xml:space="preserve">Mes 7. Cobros por inversiones menos pagos por inversiones.</t>
      </text>
    </comment>
    <comment authorId="0" ref="AP13">
      <text>
        <t xml:space="preserve">Mes 39. Compras de equipos, instalaciones y otros activos pagadas en el mes.</t>
      </text>
    </comment>
    <comment authorId="0" ref="K14">
      <text>
        <t xml:space="preserve">Mes 8. Cobros por inversiones menos pagos por inversiones.</t>
      </text>
    </comment>
    <comment authorId="0" ref="AQ13">
      <text>
        <t xml:space="preserve">Mes 40. Compras de equipos, instalaciones y otros activos pagadas en el mes.</t>
      </text>
    </comment>
    <comment authorId="0" ref="L14">
      <text>
        <t xml:space="preserve">Mes 9. Cobros por inversiones menos pagos por inversiones.</t>
      </text>
    </comment>
    <comment authorId="0" ref="AR13">
      <text>
        <t xml:space="preserve">Mes 41. Compras de equipos, instalaciones y otros activos pagadas en el mes.</t>
      </text>
    </comment>
    <comment authorId="0" ref="M14">
      <text>
        <t xml:space="preserve">Mes 10. Cobros por inversiones menos pagos por inversiones.</t>
      </text>
    </comment>
    <comment authorId="0" ref="AS13">
      <text>
        <t xml:space="preserve">Mes 42. Compras de equipos, instalaciones y otros activos pagadas en el mes.</t>
      </text>
    </comment>
    <comment authorId="0" ref="N14">
      <text>
        <t xml:space="preserve">Mes 11. Cobros por inversiones menos pagos por inversiones.</t>
      </text>
    </comment>
    <comment authorId="0" ref="AT13">
      <text>
        <t xml:space="preserve">Mes 43. Compras de equipos, instalaciones y otros activos pagadas en el mes.</t>
      </text>
    </comment>
    <comment authorId="0" ref="O14">
      <text>
        <t xml:space="preserve">Mes 12. Cobros por inversiones menos pagos por inversiones.</t>
      </text>
    </comment>
    <comment authorId="0" ref="AU13">
      <text>
        <t xml:space="preserve">Mes 44. Compras de equipos, instalaciones y otros activos pagadas en el mes.</t>
      </text>
    </comment>
    <comment authorId="0" ref="P14">
      <text>
        <t xml:space="preserve">Mes 13. Cobros por inversiones menos pagos por inversiones.</t>
      </text>
    </comment>
    <comment authorId="0" ref="AV13">
      <text>
        <t xml:space="preserve">Mes 45. Compras de equipos, instalaciones y otros activos pagadas en el mes.</t>
      </text>
    </comment>
    <comment authorId="0" ref="Q14">
      <text>
        <t xml:space="preserve">Mes 14. Cobros por inversiones menos pagos por inversiones.</t>
      </text>
    </comment>
    <comment authorId="0" ref="AW13">
      <text>
        <t xml:space="preserve">Mes 46. Compras de equipos, instalaciones y otros activos pagadas en el mes.</t>
      </text>
    </comment>
    <comment authorId="0" ref="R14">
      <text>
        <t xml:space="preserve">Mes 15. Cobros por inversiones menos pagos por inversiones.</t>
      </text>
    </comment>
    <comment authorId="0" ref="AX13">
      <text>
        <t xml:space="preserve">Mes 47. Compras de equipos, instalaciones y otros activos pagadas en el mes.</t>
      </text>
    </comment>
    <comment authorId="0" ref="S14">
      <text>
        <t xml:space="preserve">Mes 16. Cobros por inversiones menos pagos por inversiones.</t>
      </text>
    </comment>
    <comment authorId="0" ref="AY13">
      <text>
        <t xml:space="preserve">Mes 48. Compras de equipos, instalaciones y otros activos pagadas en el mes.</t>
      </text>
    </comment>
    <comment authorId="0" ref="T14">
      <text>
        <t xml:space="preserve">Mes 17. Cobros por inversiones menos pagos por inversiones.</t>
      </text>
    </comment>
    <comment authorId="0" ref="AZ13">
      <text>
        <t xml:space="preserve">Mes 49. Compras de equipos, instalaciones y otros activos pagadas en el mes.</t>
      </text>
    </comment>
    <comment authorId="0" ref="U14">
      <text>
        <t xml:space="preserve">Mes 18. Cobros por inversiones menos pagos por inversiones.</t>
      </text>
    </comment>
    <comment authorId="0" ref="BA13">
      <text>
        <t xml:space="preserve">Mes 50. Compras de equipos, instalaciones y otros activos pagadas en el mes.</t>
      </text>
    </comment>
    <comment authorId="0" ref="V14">
      <text>
        <t xml:space="preserve">Mes 19. Cobros por inversiones menos pagos por inversiones.</t>
      </text>
    </comment>
    <comment authorId="0" ref="BB13">
      <text>
        <t xml:space="preserve">Mes 51. Compras de equipos, instalaciones y otros activos pagadas en el mes.</t>
      </text>
    </comment>
    <comment authorId="0" ref="W14">
      <text>
        <t xml:space="preserve">Mes 20. Cobros por inversiones menos pagos por inversiones.</t>
      </text>
    </comment>
    <comment authorId="0" ref="BC13">
      <text>
        <t xml:space="preserve">Mes 52. Compras de equipos, instalaciones y otros activos pagadas en el mes.</t>
      </text>
    </comment>
    <comment authorId="0" ref="X14">
      <text>
        <t xml:space="preserve">Mes 21. Cobros por inversiones menos pagos por inversiones.</t>
      </text>
    </comment>
    <comment authorId="0" ref="BD13">
      <text>
        <t xml:space="preserve">Mes 53. Compras de equipos, instalaciones y otros activos pagadas en el mes.</t>
      </text>
    </comment>
    <comment authorId="0" ref="Y14">
      <text>
        <t xml:space="preserve">Mes 22. Cobros por inversiones menos pagos por inversiones.</t>
      </text>
    </comment>
    <comment authorId="0" ref="BE13">
      <text>
        <t xml:space="preserve">Mes 54. Compras de equipos, instalaciones y otros activos pagadas en el mes.</t>
      </text>
    </comment>
    <comment authorId="0" ref="Z14">
      <text>
        <t xml:space="preserve">Mes 23. Cobros por inversiones menos pagos por inversiones.</t>
      </text>
    </comment>
    <comment authorId="0" ref="BF13">
      <text>
        <t xml:space="preserve">Mes 55. Compras de equipos, instalaciones y otros activos pagadas en el mes.</t>
      </text>
    </comment>
    <comment authorId="0" ref="AA14">
      <text>
        <t xml:space="preserve">Mes 24. Cobros por inversiones menos pagos por inversiones.</t>
      </text>
    </comment>
    <comment authorId="0" ref="BG13">
      <text>
        <t xml:space="preserve">Mes 56. Compras de equipos, instalaciones y otros activos pagadas en el mes.</t>
      </text>
    </comment>
    <comment authorId="0" ref="AB14">
      <text>
        <t xml:space="preserve">Mes 25. Cobros por inversiones menos pagos por inversiones.</t>
      </text>
    </comment>
    <comment authorId="0" ref="BH13">
      <text>
        <t xml:space="preserve">Mes 57. Compras de equipos, instalaciones y otros activos pagadas en el mes.</t>
      </text>
    </comment>
    <comment authorId="0" ref="AC14">
      <text>
        <t xml:space="preserve">Mes 26. Cobros por inversiones menos pagos por inversiones.</t>
      </text>
    </comment>
    <comment authorId="0" ref="BI13">
      <text>
        <t xml:space="preserve">Mes 58. Compras de equipos, instalaciones y otros activos pagadas en el mes.</t>
      </text>
    </comment>
    <comment authorId="0" ref="AD14">
      <text>
        <t xml:space="preserve">Mes 27. Cobros por inversiones menos pagos por inversiones.</t>
      </text>
    </comment>
    <comment authorId="0" ref="BJ13">
      <text>
        <t xml:space="preserve">Mes 59. Compras de equipos, instalaciones y otros activos pagadas en el mes.</t>
      </text>
    </comment>
    <comment authorId="0" ref="AE14">
      <text>
        <t xml:space="preserve">Mes 28. Cobros por inversiones menos pagos por inversiones.</t>
      </text>
    </comment>
    <comment authorId="0" ref="BK13">
      <text>
        <t xml:space="preserve">Mes 60. Compras de equipos, instalaciones y otros activos pagadas en el mes.</t>
      </text>
    </comment>
    <comment authorId="0" ref="AF14">
      <text>
        <t xml:space="preserve">Mes 29. Cobros por inversiones menos pagos por inversiones.</t>
      </text>
    </comment>
    <comment authorId="0" ref="AG14">
      <text>
        <t xml:space="preserve">Mes 30. Cobros por inversiones menos pagos por inversiones.</t>
      </text>
    </comment>
    <comment authorId="0" ref="AH14">
      <text>
        <t xml:space="preserve">Mes 31. Cobros por inversiones menos pagos por inversiones.</t>
      </text>
    </comment>
    <comment authorId="0" ref="AI14">
      <text>
        <t xml:space="preserve">Mes 32. Cobros por inversiones menos pagos por inversiones.</t>
      </text>
    </comment>
    <comment authorId="0" ref="AJ14">
      <text>
        <t xml:space="preserve">Mes 33. Cobros por inversiones menos pagos por inversiones.</t>
      </text>
    </comment>
    <comment authorId="0" ref="AK14">
      <text>
        <t xml:space="preserve">Mes 34. Cobros por inversiones menos pagos por inversiones.</t>
      </text>
    </comment>
    <comment authorId="0" ref="AL14">
      <text>
        <t xml:space="preserve">Mes 35. Cobros por inversiones menos pagos por inversiones.</t>
      </text>
    </comment>
    <comment authorId="0" ref="AM14">
      <text>
        <t xml:space="preserve">Mes 36. Cobros por inversiones menos pagos por inversiones.</t>
      </text>
    </comment>
    <comment authorId="0" ref="AN14">
      <text>
        <t xml:space="preserve">Mes 37. Cobros por inversiones menos pagos por inversiones.</t>
      </text>
    </comment>
    <comment authorId="0" ref="AO14">
      <text>
        <t xml:space="preserve">Mes 38. Cobros por inversiones menos pagos por inversiones.</t>
      </text>
    </comment>
    <comment authorId="0" ref="AP14">
      <text>
        <t xml:space="preserve">Mes 39. Cobros por inversiones menos pagos por inversiones.</t>
      </text>
    </comment>
    <comment authorId="0" ref="AQ14">
      <text>
        <t xml:space="preserve">Mes 40. Cobros por inversiones menos pagos por inversiones.</t>
      </text>
    </comment>
    <comment authorId="0" ref="AR14">
      <text>
        <t xml:space="preserve">Mes 41. Cobros por inversiones menos pagos por inversiones.</t>
      </text>
    </comment>
    <comment authorId="0" ref="AS14">
      <text>
        <t xml:space="preserve">Mes 42. Cobros por inversiones menos pagos por inversiones.</t>
      </text>
    </comment>
    <comment authorId="0" ref="AT14">
      <text>
        <t xml:space="preserve">Mes 43. Cobros por inversiones menos pagos por inversiones.</t>
      </text>
    </comment>
    <comment authorId="0" ref="AU14">
      <text>
        <t xml:space="preserve">Mes 44. Cobros por inversiones menos pagos por inversiones.</t>
      </text>
    </comment>
    <comment authorId="0" ref="AV14">
      <text>
        <t xml:space="preserve">Mes 45. Cobros por inversiones menos pagos por inversiones.</t>
      </text>
    </comment>
    <comment authorId="0" ref="AW14">
      <text>
        <t xml:space="preserve">Mes 46. Cobros por inversiones menos pagos por inversiones.</t>
      </text>
    </comment>
    <comment authorId="0" ref="AX14">
      <text>
        <t xml:space="preserve">Mes 47. Cobros por inversiones menos pagos por inversiones.</t>
      </text>
    </comment>
    <comment authorId="0" ref="AY14">
      <text>
        <t xml:space="preserve">Mes 48. Cobros por inversiones menos pagos por inversiones.</t>
      </text>
    </comment>
    <comment authorId="0" ref="AZ14">
      <text>
        <t xml:space="preserve">Mes 49. Cobros por inversiones menos pagos por inversiones.</t>
      </text>
    </comment>
    <comment authorId="0" ref="BA14">
      <text>
        <t xml:space="preserve">Mes 50. Cobros por inversiones menos pagos por inversiones.</t>
      </text>
    </comment>
    <comment authorId="0" ref="BB14">
      <text>
        <t xml:space="preserve">Mes 51. Cobros por inversiones menos pagos por inversiones.</t>
      </text>
    </comment>
    <comment authorId="0" ref="BC14">
      <text>
        <t xml:space="preserve">Mes 52. Cobros por inversiones menos pagos por inversiones.</t>
      </text>
    </comment>
    <comment authorId="0" ref="BD14">
      <text>
        <t xml:space="preserve">Mes 53. Cobros por inversiones menos pagos por inversiones.</t>
      </text>
    </comment>
    <comment authorId="0" ref="BE14">
      <text>
        <t xml:space="preserve">Mes 54. Cobros por inversiones menos pagos por inversiones.</t>
      </text>
    </comment>
    <comment authorId="0" ref="BF14">
      <text>
        <t xml:space="preserve">Mes 55. Cobros por inversiones menos pagos por inversiones.</t>
      </text>
    </comment>
    <comment authorId="0" ref="BG14">
      <text>
        <t xml:space="preserve">Mes 56. Cobros por inversiones menos pagos por inversiones.</t>
      </text>
    </comment>
    <comment authorId="0" ref="BH14">
      <text>
        <t xml:space="preserve">Mes 57. Cobros por inversiones menos pagos por inversiones.</t>
      </text>
    </comment>
    <comment authorId="0" ref="BI14">
      <text>
        <t xml:space="preserve">Mes 58. Cobros por inversiones menos pagos por inversiones.</t>
      </text>
    </comment>
    <comment authorId="0" ref="BJ14">
      <text>
        <t xml:space="preserve">Mes 59. Cobros por inversiones menos pagos por inversiones.</t>
      </text>
    </comment>
    <comment authorId="0" ref="BK14">
      <text>
        <t xml:space="preserve">Mes 60. Cobros por inversiones menos pagos por inversiones.</t>
      </text>
    </comment>
    <comment authorId="0" ref="C16">
      <text>
        <t xml:space="preserve">Aportes de socios y desembolsos de créditos recibidos. No son ventas.</t>
      </text>
    </comment>
    <comment authorId="0" ref="D16">
      <text>
        <t xml:space="preserve">Mes 1. Aportes de socios y desembolsos de créditos recibidos. No son ventas.</t>
      </text>
    </comment>
    <comment authorId="0" ref="E16">
      <text>
        <t xml:space="preserve">Mes 2. Aportes de socios y desembolsos de créditos recibidos. No son ventas.</t>
      </text>
    </comment>
    <comment authorId="0" ref="F16">
      <text>
        <t xml:space="preserve">Mes 3. Aportes de socios y desembolsos de créditos recibidos. No son ventas.</t>
      </text>
    </comment>
    <comment authorId="0" ref="G16">
      <text>
        <t xml:space="preserve">Mes 4. Aportes de socios y desembolsos de créditos recibidos. No son ventas.</t>
      </text>
    </comment>
    <comment authorId="0" ref="H16">
      <text>
        <t xml:space="preserve">Mes 5. Aportes de socios y desembolsos de créditos recibidos. No son ventas.</t>
      </text>
    </comment>
    <comment authorId="0" ref="I16">
      <text>
        <t xml:space="preserve">Mes 6. Aportes de socios y desembolsos de créditos recibidos. No son ventas.</t>
      </text>
    </comment>
    <comment authorId="0" ref="J16">
      <text>
        <t xml:space="preserve">Mes 7. Aportes de socios y desembolsos de créditos recibidos. No son ventas.</t>
      </text>
    </comment>
    <comment authorId="0" ref="K16">
      <text>
        <t xml:space="preserve">Mes 8. Aportes de socios y desembolsos de créditos recibidos. No son ventas.</t>
      </text>
    </comment>
    <comment authorId="0" ref="L16">
      <text>
        <t xml:space="preserve">Mes 9. Aportes de socios y desembolsos de créditos recibidos. No son ventas.</t>
      </text>
    </comment>
    <comment authorId="0" ref="M16">
      <text>
        <t xml:space="preserve">Mes 10. Aportes de socios y desembolsos de créditos recibidos. No son ventas.</t>
      </text>
    </comment>
    <comment authorId="0" ref="N16">
      <text>
        <t xml:space="preserve">Mes 11. Aportes de socios y desembolsos de créditos recibidos. No son ventas.</t>
      </text>
    </comment>
    <comment authorId="0" ref="O16">
      <text>
        <t xml:space="preserve">Mes 12. Aportes de socios y desembolsos de créditos recibidos. No son ventas.</t>
      </text>
    </comment>
    <comment authorId="0" ref="P16">
      <text>
        <t xml:space="preserve">Mes 13. Aportes de socios y desembolsos de créditos recibidos. No son ventas.</t>
      </text>
    </comment>
    <comment authorId="0" ref="Q16">
      <text>
        <t xml:space="preserve">Mes 14. Aportes de socios y desembolsos de créditos recibidos. No son ventas.</t>
      </text>
    </comment>
    <comment authorId="0" ref="R16">
      <text>
        <t xml:space="preserve">Mes 15. Aportes de socios y desembolsos de créditos recibidos. No son ventas.</t>
      </text>
    </comment>
    <comment authorId="0" ref="S16">
      <text>
        <t xml:space="preserve">Mes 16. Aportes de socios y desembolsos de créditos recibidos. No son ventas.</t>
      </text>
    </comment>
    <comment authorId="0" ref="T16">
      <text>
        <t xml:space="preserve">Mes 17. Aportes de socios y desembolsos de créditos recibidos. No son ventas.</t>
      </text>
    </comment>
    <comment authorId="0" ref="U16">
      <text>
        <t xml:space="preserve">Mes 18. Aportes de socios y desembolsos de créditos recibidos. No son ventas.</t>
      </text>
    </comment>
    <comment authorId="0" ref="V16">
      <text>
        <t xml:space="preserve">Mes 19. Aportes de socios y desembolsos de créditos recibidos. No son ventas.</t>
      </text>
    </comment>
    <comment authorId="0" ref="W16">
      <text>
        <t xml:space="preserve">Mes 20. Aportes de socios y desembolsos de créditos recibidos. No son ventas.</t>
      </text>
    </comment>
    <comment authorId="0" ref="X16">
      <text>
        <t xml:space="preserve">Mes 21. Aportes de socios y desembolsos de créditos recibidos. No son ventas.</t>
      </text>
    </comment>
    <comment authorId="0" ref="Y16">
      <text>
        <t xml:space="preserve">Mes 22. Aportes de socios y desembolsos de créditos recibidos. No son ventas.</t>
      </text>
    </comment>
    <comment authorId="0" ref="Z16">
      <text>
        <t xml:space="preserve">Mes 23. Aportes de socios y desembolsos de créditos recibidos. No son ventas.</t>
      </text>
    </comment>
    <comment authorId="0" ref="AA16">
      <text>
        <t xml:space="preserve">Mes 24. Aportes de socios y desembolsos de créditos recibidos. No son ventas.</t>
      </text>
    </comment>
    <comment authorId="0" ref="AB16">
      <text>
        <t xml:space="preserve">Mes 25. Aportes de socios y desembolsos de créditos recibidos. No son ventas.</t>
      </text>
    </comment>
    <comment authorId="0" ref="AC16">
      <text>
        <t xml:space="preserve">Mes 26. Aportes de socios y desembolsos de créditos recibidos. No son ventas.</t>
      </text>
    </comment>
    <comment authorId="0" ref="AD16">
      <text>
        <t xml:space="preserve">Mes 27. Aportes de socios y desembolsos de créditos recibidos. No son ventas.</t>
      </text>
    </comment>
    <comment authorId="0" ref="AE16">
      <text>
        <t xml:space="preserve">Mes 28. Aportes de socios y desembolsos de créditos recibidos. No son ventas.</t>
      </text>
    </comment>
    <comment authorId="0" ref="AF16">
      <text>
        <t xml:space="preserve">Mes 29. Aportes de socios y desembolsos de créditos recibidos. No son ventas.</t>
      </text>
    </comment>
    <comment authorId="0" ref="AG16">
      <text>
        <t xml:space="preserve">Mes 30. Aportes de socios y desembolsos de créditos recibidos. No son ventas.</t>
      </text>
    </comment>
    <comment authorId="0" ref="AH16">
      <text>
        <t xml:space="preserve">Mes 31. Aportes de socios y desembolsos de créditos recibidos. No son ventas.</t>
      </text>
    </comment>
    <comment authorId="0" ref="C17">
      <text>
        <t xml:space="preserve">Amortización de créditos, retiros y otros pagos de financiamiento. No duplicar en gastos operativos. Clasificar intereses consistentemente según criterio elegido.</t>
      </text>
    </comment>
    <comment authorId="0" ref="AI16">
      <text>
        <t xml:space="preserve">Mes 32. Aportes de socios y desembolsos de créditos recibidos. No son ventas.</t>
      </text>
    </comment>
    <comment authorId="0" ref="D17">
      <text>
        <t xml:space="preserve">Mes 1. Amortización de créditos, retiros y otros pagos de financiamiento. No duplicar en gastos operativos. Clasificar intereses consistentemente según criterio elegido.</t>
      </text>
    </comment>
    <comment authorId="0" ref="AJ16">
      <text>
        <t xml:space="preserve">Mes 33. Aportes de socios y desembolsos de créditos recibidos. No son ventas.</t>
      </text>
    </comment>
    <comment authorId="0" ref="E17">
      <text>
        <t xml:space="preserve">Mes 2. Amortización de créditos, retiros y otros pagos de financiamiento. No duplicar en gastos operativos. Clasificar intereses consistentemente según criterio elegido.</t>
      </text>
    </comment>
    <comment authorId="0" ref="AK16">
      <text>
        <t xml:space="preserve">Mes 34. Aportes de socios y desembolsos de créditos recibidos. No son ventas.</t>
      </text>
    </comment>
    <comment authorId="0" ref="F17">
      <text>
        <t xml:space="preserve">Mes 3. Amortización de créditos, retiros y otros pagos de financiamiento. No duplicar en gastos operativos. Clasificar intereses consistentemente según criterio elegido.</t>
      </text>
    </comment>
    <comment authorId="0" ref="AL16">
      <text>
        <t xml:space="preserve">Mes 35. Aportes de socios y desembolsos de créditos recibidos. No son ventas.</t>
      </text>
    </comment>
    <comment authorId="0" ref="G17">
      <text>
        <t xml:space="preserve">Mes 4. Amortización de créditos, retiros y otros pagos de financiamiento. No duplicar en gastos operativos. Clasificar intereses consistentemente según criterio elegido.</t>
      </text>
    </comment>
    <comment authorId="0" ref="AM16">
      <text>
        <t xml:space="preserve">Mes 36. Aportes de socios y desembolsos de créditos recibidos. No son ventas.</t>
      </text>
    </comment>
    <comment authorId="0" ref="H17">
      <text>
        <t xml:space="preserve">Mes 5. Amortización de créditos, retiros y otros pagos de financiamiento. No duplicar en gastos operativos. Clasificar intereses consistentemente según criterio elegido.</t>
      </text>
    </comment>
    <comment authorId="0" ref="AN16">
      <text>
        <t xml:space="preserve">Mes 37. Aportes de socios y desembolsos de créditos recibidos. No son ventas.</t>
      </text>
    </comment>
    <comment authorId="0" ref="I17">
      <text>
        <t xml:space="preserve">Mes 6. Amortización de créditos, retiros y otros pagos de financiamiento. No duplicar en gastos operativos. Clasificar intereses consistentemente según criterio elegido.</t>
      </text>
    </comment>
    <comment authorId="0" ref="AO16">
      <text>
        <t xml:space="preserve">Mes 38. Aportes de socios y desembolsos de créditos recibidos. No son ventas.</t>
      </text>
    </comment>
    <comment authorId="0" ref="J17">
      <text>
        <t xml:space="preserve">Mes 7. Amortización de créditos, retiros y otros pagos de financiamiento. No duplicar en gastos operativos. Clasificar intereses consistentemente según criterio elegido.</t>
      </text>
    </comment>
    <comment authorId="0" ref="AP16">
      <text>
        <t xml:space="preserve">Mes 39. Aportes de socios y desembolsos de créditos recibidos. No son ventas.</t>
      </text>
    </comment>
    <comment authorId="0" ref="K17">
      <text>
        <t xml:space="preserve">Mes 8. Amortización de créditos, retiros y otros pagos de financiamiento. No duplicar en gastos operativos. Clasificar intereses consistentemente según criterio elegido.</t>
      </text>
    </comment>
    <comment authorId="0" ref="AQ16">
      <text>
        <t xml:space="preserve">Mes 40. Aportes de socios y desembolsos de créditos recibidos. No son ventas.</t>
      </text>
    </comment>
    <comment authorId="0" ref="L17">
      <text>
        <t xml:space="preserve">Mes 9. Amortización de créditos, retiros y otros pagos de financiamiento. No duplicar en gastos operativos. Clasificar intereses consistentemente según criterio elegido.</t>
      </text>
    </comment>
    <comment authorId="0" ref="AR16">
      <text>
        <t xml:space="preserve">Mes 41. Aportes de socios y desembolsos de créditos recibidos. No son ventas.</t>
      </text>
    </comment>
    <comment authorId="0" ref="M17">
      <text>
        <t xml:space="preserve">Mes 10. Amortización de créditos, retiros y otros pagos de financiamiento. No duplicar en gastos operativos. Clasificar intereses consistentemente según criterio elegido.</t>
      </text>
    </comment>
    <comment authorId="0" ref="AS16">
      <text>
        <t xml:space="preserve">Mes 42. Aportes de socios y desembolsos de créditos recibidos. No son ventas.</t>
      </text>
    </comment>
    <comment authorId="0" ref="N17">
      <text>
        <t xml:space="preserve">Mes 11. Amortización de créditos, retiros y otros pagos de financiamiento. No duplicar en gastos operativos. Clasificar intereses consistentemente según criterio elegido.</t>
      </text>
    </comment>
    <comment authorId="0" ref="AT16">
      <text>
        <t xml:space="preserve">Mes 43. Aportes de socios y desembolsos de créditos recibidos. No son ventas.</t>
      </text>
    </comment>
    <comment authorId="0" ref="O17">
      <text>
        <t xml:space="preserve">Mes 12. Amortización de créditos, retiros y otros pagos de financiamiento. No duplicar en gastos operativos. Clasificar intereses consistentemente según criterio elegido.</t>
      </text>
    </comment>
    <comment authorId="0" ref="AU16">
      <text>
        <t xml:space="preserve">Mes 44. Aportes de socios y desembolsos de créditos recibidos. No son ventas.</t>
      </text>
    </comment>
    <comment authorId="0" ref="P17">
      <text>
        <t xml:space="preserve">Mes 13. Amortización de créditos, retiros y otros pagos de financiamiento. No duplicar en gastos operativos. Clasificar intereses consistentemente según criterio elegido.</t>
      </text>
    </comment>
    <comment authorId="0" ref="AV16">
      <text>
        <t xml:space="preserve">Mes 45. Aportes de socios y desembolsos de créditos recibidos. No son ventas.</t>
      </text>
    </comment>
    <comment authorId="0" ref="Q17">
      <text>
        <t xml:space="preserve">Mes 14. Amortización de créditos, retiros y otros pagos de financiamiento. No duplicar en gastos operativos. Clasificar intereses consistentemente según criterio elegido.</t>
      </text>
    </comment>
    <comment authorId="0" ref="AW16">
      <text>
        <t xml:space="preserve">Mes 46. Aportes de socios y desembolsos de créditos recibidos. No son ventas.</t>
      </text>
    </comment>
    <comment authorId="0" ref="R17">
      <text>
        <t xml:space="preserve">Mes 15. Amortización de créditos, retiros y otros pagos de financiamiento. No duplicar en gastos operativos. Clasificar intereses consistentemente según criterio elegido.</t>
      </text>
    </comment>
    <comment authorId="0" ref="AX16">
      <text>
        <t xml:space="preserve">Mes 47. Aportes de socios y desembolsos de créditos recibidos. No son ventas.</t>
      </text>
    </comment>
    <comment authorId="0" ref="S17">
      <text>
        <t xml:space="preserve">Mes 16. Amortización de créditos, retiros y otros pagos de financiamiento. No duplicar en gastos operativos. Clasificar intereses consistentemente según criterio elegido.</t>
      </text>
    </comment>
    <comment authorId="0" ref="AY16">
      <text>
        <t xml:space="preserve">Mes 48. Aportes de socios y desembolsos de créditos recibidos. No son ventas.</t>
      </text>
    </comment>
    <comment authorId="0" ref="T17">
      <text>
        <t xml:space="preserve">Mes 17. Amortización de créditos, retiros y otros pagos de financiamiento. No duplicar en gastos operativos. Clasificar intereses consistentemente según criterio elegido.</t>
      </text>
    </comment>
    <comment authorId="0" ref="AZ16">
      <text>
        <t xml:space="preserve">Mes 49. Aportes de socios y desembolsos de créditos recibidos. No son ventas.</t>
      </text>
    </comment>
    <comment authorId="0" ref="U17">
      <text>
        <t xml:space="preserve">Mes 18. Amortización de créditos, retiros y otros pagos de financiamiento. No duplicar en gastos operativos. Clasificar intereses consistentemente según criterio elegido.</t>
      </text>
    </comment>
    <comment authorId="0" ref="BA16">
      <text>
        <t xml:space="preserve">Mes 50. Aportes de socios y desembolsos de créditos recibidos. No son ventas.</t>
      </text>
    </comment>
    <comment authorId="0" ref="V17">
      <text>
        <t xml:space="preserve">Mes 19. Amortización de créditos, retiros y otros pagos de financiamiento. No duplicar en gastos operativos. Clasificar intereses consistentemente según criterio elegido.</t>
      </text>
    </comment>
    <comment authorId="0" ref="BB16">
      <text>
        <t xml:space="preserve">Mes 51. Aportes de socios y desembolsos de créditos recibidos. No son ventas.</t>
      </text>
    </comment>
    <comment authorId="0" ref="W17">
      <text>
        <t xml:space="preserve">Mes 20. Amortización de créditos, retiros y otros pagos de financiamiento. No duplicar en gastos operativos. Clasificar intereses consistentemente según criterio elegido.</t>
      </text>
    </comment>
    <comment authorId="0" ref="BC16">
      <text>
        <t xml:space="preserve">Mes 52. Aportes de socios y desembolsos de créditos recibidos. No son ventas.</t>
      </text>
    </comment>
    <comment authorId="0" ref="X17">
      <text>
        <t xml:space="preserve">Mes 21. Amortización de créditos, retiros y otros pagos de financiamiento. No duplicar en gastos operativos. Clasificar intereses consistentemente según criterio elegido.</t>
      </text>
    </comment>
    <comment authorId="0" ref="BD16">
      <text>
        <t xml:space="preserve">Mes 53. Aportes de socios y desembolsos de créditos recibidos. No son ventas.</t>
      </text>
    </comment>
    <comment authorId="0" ref="Y17">
      <text>
        <t xml:space="preserve">Mes 22. Amortización de créditos, retiros y otros pagos de financiamiento. No duplicar en gastos operativos. Clasificar intereses consistentemente según criterio elegido.</t>
      </text>
    </comment>
    <comment authorId="0" ref="BE16">
      <text>
        <t xml:space="preserve">Mes 54. Aportes de socios y desembolsos de créditos recibidos. No son ventas.</t>
      </text>
    </comment>
    <comment authorId="0" ref="Z17">
      <text>
        <t xml:space="preserve">Mes 23. Amortización de créditos, retiros y otros pagos de financiamiento. No duplicar en gastos operativos. Clasificar intereses consistentemente según criterio elegido.</t>
      </text>
    </comment>
    <comment authorId="0" ref="BF16">
      <text>
        <t xml:space="preserve">Mes 55. Aportes de socios y desembolsos de créditos recibidos. No son ventas.</t>
      </text>
    </comment>
    <comment authorId="0" ref="AA17">
      <text>
        <t xml:space="preserve">Mes 24. Amortización de créditos, retiros y otros pagos de financiamiento. No duplicar en gastos operativos. Clasificar intereses consistentemente según criterio elegido.</t>
      </text>
    </comment>
    <comment authorId="0" ref="BG16">
      <text>
        <t xml:space="preserve">Mes 56. Aportes de socios y desembolsos de créditos recibidos. No son ventas.</t>
      </text>
    </comment>
    <comment authorId="0" ref="AB17">
      <text>
        <t xml:space="preserve">Mes 25. Amortización de créditos, retiros y otros pagos de financiamiento. No duplicar en gastos operativos. Clasificar intereses consistentemente según criterio elegido.</t>
      </text>
    </comment>
    <comment authorId="0" ref="BH16">
      <text>
        <t xml:space="preserve">Mes 57. Aportes de socios y desembolsos de créditos recibidos. No son ventas.</t>
      </text>
    </comment>
    <comment authorId="0" ref="AC17">
      <text>
        <t xml:space="preserve">Mes 26. Amortización de créditos, retiros y otros pagos de financiamiento. No duplicar en gastos operativos. Clasificar intereses consistentemente según criterio elegido.</t>
      </text>
    </comment>
    <comment authorId="0" ref="BI16">
      <text>
        <t xml:space="preserve">Mes 58. Aportes de socios y desembolsos de créditos recibidos. No son ventas.</t>
      </text>
    </comment>
    <comment authorId="0" ref="AD17">
      <text>
        <t xml:space="preserve">Mes 27. Amortización de créditos, retiros y otros pagos de financiamiento. No duplicar en gastos operativos. Clasificar intereses consistentemente según criterio elegido.</t>
      </text>
    </comment>
    <comment authorId="0" ref="BJ16">
      <text>
        <t xml:space="preserve">Mes 59. Aportes de socios y desembolsos de créditos recibidos. No son ventas.</t>
      </text>
    </comment>
    <comment authorId="0" ref="AE17">
      <text>
        <t xml:space="preserve">Mes 28. Amortización de créditos, retiros y otros pagos de financiamiento. No duplicar en gastos operativos. Clasificar intereses consistentemente según criterio elegido.</t>
      </text>
    </comment>
    <comment authorId="0" ref="BK16">
      <text>
        <t xml:space="preserve">Mes 60. Aportes de socios y desembolsos de créditos recibidos. No son ventas.</t>
      </text>
    </comment>
    <comment authorId="0" ref="AF17">
      <text>
        <t xml:space="preserve">Mes 29. Amortización de créditos, retiros y otros pagos de financiamiento. No duplicar en gastos operativos. Clasificar intereses consistentemente según criterio elegido.</t>
      </text>
    </comment>
    <comment authorId="0" ref="AG17">
      <text>
        <t xml:space="preserve">Mes 30. Amortización de créditos, retiros y otros pagos de financiamiento. No duplicar en gastos operativos. Clasificar intereses consistentemente según criterio elegido.</t>
      </text>
    </comment>
    <comment authorId="0" ref="AH17">
      <text>
        <t xml:space="preserve">Mes 31. Amortización de créditos, retiros y otros pagos de financiamiento. No duplicar en gastos operativos. Clasificar intereses consistentemente según criterio elegido.</t>
      </text>
    </comment>
    <comment authorId="0" ref="C18">
      <text>
        <t xml:space="preserve">Ingresos de financiamiento menos egresos de financiamiento.</t>
      </text>
    </comment>
    <comment authorId="0" ref="AI17">
      <text>
        <t xml:space="preserve">Mes 32. Amortización de créditos, retiros y otros pagos de financiamiento. No duplicar en gastos operativos. Clasificar intereses consistentemente según criterio elegido.</t>
      </text>
    </comment>
    <comment authorId="0" ref="D18">
      <text>
        <t xml:space="preserve">Mes 1. Ingresos de financiamiento menos egresos de financiamiento.</t>
      </text>
    </comment>
    <comment authorId="0" ref="AJ17">
      <text>
        <t xml:space="preserve">Mes 33. Amortización de créditos, retiros y otros pagos de financiamiento. No duplicar en gastos operativos. Clasificar intereses consistentemente según criterio elegido.</t>
      </text>
    </comment>
    <comment authorId="0" ref="E18">
      <text>
        <t xml:space="preserve">Mes 2. Ingresos de financiamiento menos egresos de financiamiento.</t>
      </text>
    </comment>
    <comment authorId="0" ref="AK17">
      <text>
        <t xml:space="preserve">Mes 34. Amortización de créditos, retiros y otros pagos de financiamiento. No duplicar en gastos operativos. Clasificar intereses consistentemente según criterio elegido.</t>
      </text>
    </comment>
    <comment authorId="0" ref="F18">
      <text>
        <t xml:space="preserve">Mes 3. Ingresos de financiamiento menos egresos de financiamiento.</t>
      </text>
    </comment>
    <comment authorId="0" ref="AL17">
      <text>
        <t xml:space="preserve">Mes 35. Amortización de créditos, retiros y otros pagos de financiamiento. No duplicar en gastos operativos. Clasificar intereses consistentemente según criterio elegido.</t>
      </text>
    </comment>
    <comment authorId="0" ref="G18">
      <text>
        <t xml:space="preserve">Mes 4. Ingresos de financiamiento menos egresos de financiamiento.</t>
      </text>
    </comment>
    <comment authorId="0" ref="AM17">
      <text>
        <t xml:space="preserve">Mes 36. Amortización de créditos, retiros y otros pagos de financiamiento. No duplicar en gastos operativos. Clasificar intereses consistentemente según criterio elegido.</t>
      </text>
    </comment>
    <comment authorId="0" ref="H18">
      <text>
        <t xml:space="preserve">Mes 5. Ingresos de financiamiento menos egresos de financiamiento.</t>
      </text>
    </comment>
    <comment authorId="0" ref="AN17">
      <text>
        <t xml:space="preserve">Mes 37. Amortización de créditos, retiros y otros pagos de financiamiento. No duplicar en gastos operativos. Clasificar intereses consistentemente según criterio elegido.</t>
      </text>
    </comment>
    <comment authorId="0" ref="I18">
      <text>
        <t xml:space="preserve">Mes 6. Ingresos de financiamiento menos egresos de financiamiento.</t>
      </text>
    </comment>
    <comment authorId="0" ref="AO17">
      <text>
        <t xml:space="preserve">Mes 38. Amortización de créditos, retiros y otros pagos de financiamiento. No duplicar en gastos operativos. Clasificar intereses consistentemente según criterio elegido.</t>
      </text>
    </comment>
    <comment authorId="0" ref="J18">
      <text>
        <t xml:space="preserve">Mes 7. Ingresos de financiamiento menos egresos de financiamiento.</t>
      </text>
    </comment>
    <comment authorId="0" ref="AP17">
      <text>
        <t xml:space="preserve">Mes 39. Amortización de créditos, retiros y otros pagos de financiamiento. No duplicar en gastos operativos. Clasificar intereses consistentemente según criterio elegido.</t>
      </text>
    </comment>
    <comment authorId="0" ref="K18">
      <text>
        <t xml:space="preserve">Mes 8. Ingresos de financiamiento menos egresos de financiamiento.</t>
      </text>
    </comment>
    <comment authorId="0" ref="AQ17">
      <text>
        <t xml:space="preserve">Mes 40. Amortización de créditos, retiros y otros pagos de financiamiento. No duplicar en gastos operativos. Clasificar intereses consistentemente según criterio elegido.</t>
      </text>
    </comment>
    <comment authorId="0" ref="L18">
      <text>
        <t xml:space="preserve">Mes 9. Ingresos de financiamiento menos egresos de financiamiento.</t>
      </text>
    </comment>
    <comment authorId="0" ref="AR17">
      <text>
        <t xml:space="preserve">Mes 41. Amortización de créditos, retiros y otros pagos de financiamiento. No duplicar en gastos operativos. Clasificar intereses consistentemente según criterio elegido.</t>
      </text>
    </comment>
    <comment authorId="0" ref="M18">
      <text>
        <t xml:space="preserve">Mes 10. Ingresos de financiamiento menos egresos de financiamiento.</t>
      </text>
    </comment>
    <comment authorId="0" ref="AS17">
      <text>
        <t xml:space="preserve">Mes 42. Amortización de créditos, retiros y otros pagos de financiamiento. No duplicar en gastos operativos. Clasificar intereses consistentemente según criterio elegido.</t>
      </text>
    </comment>
    <comment authorId="0" ref="N18">
      <text>
        <t xml:space="preserve">Mes 11. Ingresos de financiamiento menos egresos de financiamiento.</t>
      </text>
    </comment>
    <comment authorId="0" ref="AT17">
      <text>
        <t xml:space="preserve">Mes 43. Amortización de créditos, retiros y otros pagos de financiamiento. No duplicar en gastos operativos. Clasificar intereses consistentemente según criterio elegido.</t>
      </text>
    </comment>
    <comment authorId="0" ref="O18">
      <text>
        <t xml:space="preserve">Mes 12. Ingresos de financiamiento menos egresos de financiamiento.</t>
      </text>
    </comment>
    <comment authorId="0" ref="AU17">
      <text>
        <t xml:space="preserve">Mes 44. Amortización de créditos, retiros y otros pagos de financiamiento. No duplicar en gastos operativos. Clasificar intereses consistentemente según criterio elegido.</t>
      </text>
    </comment>
    <comment authorId="0" ref="P18">
      <text>
        <t xml:space="preserve">Mes 13. Ingresos de financiamiento menos egresos de financiamiento.</t>
      </text>
    </comment>
    <comment authorId="0" ref="AV17">
      <text>
        <t xml:space="preserve">Mes 45. Amortización de créditos, retiros y otros pagos de financiamiento. No duplicar en gastos operativos. Clasificar intereses consistentemente según criterio elegido.</t>
      </text>
    </comment>
    <comment authorId="0" ref="Q18">
      <text>
        <t xml:space="preserve">Mes 14. Ingresos de financiamiento menos egresos de financiamiento.</t>
      </text>
    </comment>
    <comment authorId="0" ref="AW17">
      <text>
        <t xml:space="preserve">Mes 46. Amortización de créditos, retiros y otros pagos de financiamiento. No duplicar en gastos operativos. Clasificar intereses consistentemente según criterio elegido.</t>
      </text>
    </comment>
    <comment authorId="0" ref="R18">
      <text>
        <t xml:space="preserve">Mes 15. Ingresos de financiamiento menos egresos de financiamiento.</t>
      </text>
    </comment>
    <comment authorId="0" ref="AX17">
      <text>
        <t xml:space="preserve">Mes 47. Amortización de créditos, retiros y otros pagos de financiamiento. No duplicar en gastos operativos. Clasificar intereses consistentemente según criterio elegido.</t>
      </text>
    </comment>
    <comment authorId="0" ref="S18">
      <text>
        <t xml:space="preserve">Mes 16. Ingresos de financiamiento menos egresos de financiamiento.</t>
      </text>
    </comment>
    <comment authorId="0" ref="AY17">
      <text>
        <t xml:space="preserve">Mes 48. Amortización de créditos, retiros y otros pagos de financiamiento. No duplicar en gastos operativos. Clasificar intereses consistentemente según criterio elegido.</t>
      </text>
    </comment>
    <comment authorId="0" ref="T18">
      <text>
        <t xml:space="preserve">Mes 17. Ingresos de financiamiento menos egresos de financiamiento.</t>
      </text>
    </comment>
    <comment authorId="0" ref="AZ17">
      <text>
        <t xml:space="preserve">Mes 49. Amortización de créditos, retiros y otros pagos de financiamiento. No duplicar en gastos operativos. Clasificar intereses consistentemente según criterio elegido.</t>
      </text>
    </comment>
    <comment authorId="0" ref="U18">
      <text>
        <t xml:space="preserve">Mes 18. Ingresos de financiamiento menos egresos de financiamiento.</t>
      </text>
    </comment>
    <comment authorId="0" ref="BA17">
      <text>
        <t xml:space="preserve">Mes 50. Amortización de créditos, retiros y otros pagos de financiamiento. No duplicar en gastos operativos. Clasificar intereses consistentemente según criterio elegido.</t>
      </text>
    </comment>
    <comment authorId="0" ref="V18">
      <text>
        <t xml:space="preserve">Mes 19. Ingresos de financiamiento menos egresos de financiamiento.</t>
      </text>
    </comment>
    <comment authorId="0" ref="BB17">
      <text>
        <t xml:space="preserve">Mes 51. Amortización de créditos, retiros y otros pagos de financiamiento. No duplicar en gastos operativos. Clasificar intereses consistentemente según criterio elegido.</t>
      </text>
    </comment>
    <comment authorId="0" ref="W18">
      <text>
        <t xml:space="preserve">Mes 20. Ingresos de financiamiento menos egresos de financiamiento.</t>
      </text>
    </comment>
    <comment authorId="0" ref="BC17">
      <text>
        <t xml:space="preserve">Mes 52. Amortización de créditos, retiros y otros pagos de financiamiento. No duplicar en gastos operativos. Clasificar intereses consistentemente según criterio elegido.</t>
      </text>
    </comment>
    <comment authorId="0" ref="X18">
      <text>
        <t xml:space="preserve">Mes 21. Ingresos de financiamiento menos egresos de financiamiento.</t>
      </text>
    </comment>
    <comment authorId="0" ref="BD17">
      <text>
        <t xml:space="preserve">Mes 53. Amortización de créditos, retiros y otros pagos de financiamiento. No duplicar en gastos operativos. Clasificar intereses consistentemente según criterio elegido.</t>
      </text>
    </comment>
    <comment authorId="0" ref="Y18">
      <text>
        <t xml:space="preserve">Mes 22. Ingresos de financiamiento menos egresos de financiamiento.</t>
      </text>
    </comment>
    <comment authorId="0" ref="BE17">
      <text>
        <t xml:space="preserve">Mes 54. Amortización de créditos, retiros y otros pagos de financiamiento. No duplicar en gastos operativos. Clasificar intereses consistentemente según criterio elegido.</t>
      </text>
    </comment>
    <comment authorId="0" ref="Z18">
      <text>
        <t xml:space="preserve">Mes 23. Ingresos de financiamiento menos egresos de financiamiento.</t>
      </text>
    </comment>
    <comment authorId="0" ref="BF17">
      <text>
        <t xml:space="preserve">Mes 55. Amortización de créditos, retiros y otros pagos de financiamiento. No duplicar en gastos operativos. Clasificar intereses consistentemente según criterio elegido.</t>
      </text>
    </comment>
    <comment authorId="0" ref="AA18">
      <text>
        <t xml:space="preserve">Mes 24. Ingresos de financiamiento menos egresos de financiamiento.</t>
      </text>
    </comment>
    <comment authorId="0" ref="BG17">
      <text>
        <t xml:space="preserve">Mes 56. Amortización de créditos, retiros y otros pagos de financiamiento. No duplicar en gastos operativos. Clasificar intereses consistentemente según criterio elegido.</t>
      </text>
    </comment>
    <comment authorId="0" ref="AB18">
      <text>
        <t xml:space="preserve">Mes 25. Ingresos de financiamiento menos egresos de financiamiento.</t>
      </text>
    </comment>
    <comment authorId="0" ref="BH17">
      <text>
        <t xml:space="preserve">Mes 57. Amortización de créditos, retiros y otros pagos de financiamiento. No duplicar en gastos operativos. Clasificar intereses consistentemente según criterio elegido.</t>
      </text>
    </comment>
    <comment authorId="0" ref="AC18">
      <text>
        <t xml:space="preserve">Mes 26. Ingresos de financiamiento menos egresos de financiamiento.</t>
      </text>
    </comment>
    <comment authorId="0" ref="BI17">
      <text>
        <t xml:space="preserve">Mes 58. Amortización de créditos, retiros y otros pagos de financiamiento. No duplicar en gastos operativos. Clasificar intereses consistentemente según criterio elegido.</t>
      </text>
    </comment>
    <comment authorId="0" ref="AD18">
      <text>
        <t xml:space="preserve">Mes 27. Ingresos de financiamiento menos egresos de financiamiento.</t>
      </text>
    </comment>
    <comment authorId="0" ref="BJ17">
      <text>
        <t xml:space="preserve">Mes 59. Amortización de créditos, retiros y otros pagos de financiamiento. No duplicar en gastos operativos. Clasificar intereses consistentemente según criterio elegido.</t>
      </text>
    </comment>
    <comment authorId="0" ref="AE18">
      <text>
        <t xml:space="preserve">Mes 28. Ingresos de financiamiento menos egresos de financiamiento.</t>
      </text>
    </comment>
    <comment authorId="0" ref="BK17">
      <text>
        <t xml:space="preserve">Mes 60. Amortización de créditos, retiros y otros pagos de financiamiento. No duplicar en gastos operativos. Clasificar intereses consistentemente según criterio elegido.</t>
      </text>
    </comment>
    <comment authorId="0" ref="AF18">
      <text>
        <t xml:space="preserve">Mes 29. Ingresos de financiamiento menos egresos de financiamiento.</t>
      </text>
    </comment>
    <comment authorId="0" ref="AG18">
      <text>
        <t xml:space="preserve">Mes 30. Ingresos de financiamiento menos egresos de financiamiento.</t>
      </text>
    </comment>
    <comment authorId="0" ref="AH18">
      <text>
        <t xml:space="preserve">Mes 31. Ingresos de financiamiento menos egresos de financiamiento.</t>
      </text>
    </comment>
    <comment authorId="0" ref="AI18">
      <text>
        <t xml:space="preserve">Mes 32. Ingresos de financiamiento menos egresos de financiamiento.</t>
      </text>
    </comment>
    <comment authorId="0" ref="AJ18">
      <text>
        <t xml:space="preserve">Mes 33. Ingresos de financiamiento menos egresos de financiamiento.</t>
      </text>
    </comment>
    <comment authorId="0" ref="AK18">
      <text>
        <t xml:space="preserve">Mes 34. Ingresos de financiamiento menos egresos de financiamiento.</t>
      </text>
    </comment>
    <comment authorId="0" ref="AL18">
      <text>
        <t xml:space="preserve">Mes 35. Ingresos de financiamiento menos egresos de financiamiento.</t>
      </text>
    </comment>
    <comment authorId="0" ref="AM18">
      <text>
        <t xml:space="preserve">Mes 36. Ingresos de financiamiento menos egresos de financiamiento.</t>
      </text>
    </comment>
    <comment authorId="0" ref="AN18">
      <text>
        <t xml:space="preserve">Mes 37. Ingresos de financiamiento menos egresos de financiamiento.</t>
      </text>
    </comment>
    <comment authorId="0" ref="AO18">
      <text>
        <t xml:space="preserve">Mes 38. Ingresos de financiamiento menos egresos de financiamiento.</t>
      </text>
    </comment>
    <comment authorId="0" ref="AP18">
      <text>
        <t xml:space="preserve">Mes 39. Ingresos de financiamiento menos egresos de financiamiento.</t>
      </text>
    </comment>
    <comment authorId="0" ref="AQ18">
      <text>
        <t xml:space="preserve">Mes 40. Ingresos de financiamiento menos egresos de financiamiento.</t>
      </text>
    </comment>
    <comment authorId="0" ref="AR18">
      <text>
        <t xml:space="preserve">Mes 41. Ingresos de financiamiento menos egresos de financiamiento.</t>
      </text>
    </comment>
    <comment authorId="0" ref="AS18">
      <text>
        <t xml:space="preserve">Mes 42. Ingresos de financiamiento menos egresos de financiamiento.</t>
      </text>
    </comment>
    <comment authorId="0" ref="AT18">
      <text>
        <t xml:space="preserve">Mes 43. Ingresos de financiamiento menos egresos de financiamiento.</t>
      </text>
    </comment>
    <comment authorId="0" ref="AU18">
      <text>
        <t xml:space="preserve">Mes 44. Ingresos de financiamiento menos egresos de financiamiento.</t>
      </text>
    </comment>
    <comment authorId="0" ref="AV18">
      <text>
        <t xml:space="preserve">Mes 45. Ingresos de financiamiento menos egresos de financiamiento.</t>
      </text>
    </comment>
    <comment authorId="0" ref="AW18">
      <text>
        <t xml:space="preserve">Mes 46. Ingresos de financiamiento menos egresos de financiamiento.</t>
      </text>
    </comment>
    <comment authorId="0" ref="AX18">
      <text>
        <t xml:space="preserve">Mes 47. Ingresos de financiamiento menos egresos de financiamiento.</t>
      </text>
    </comment>
    <comment authorId="0" ref="AY18">
      <text>
        <t xml:space="preserve">Mes 48. Ingresos de financiamiento menos egresos de financiamiento.</t>
      </text>
    </comment>
    <comment authorId="0" ref="AZ18">
      <text>
        <t xml:space="preserve">Mes 49. Ingresos de financiamiento menos egresos de financiamiento.</t>
      </text>
    </comment>
    <comment authorId="0" ref="BA18">
      <text>
        <t xml:space="preserve">Mes 50. Ingresos de financiamiento menos egresos de financiamiento.</t>
      </text>
    </comment>
    <comment authorId="0" ref="BB18">
      <text>
        <t xml:space="preserve">Mes 51. Ingresos de financiamiento menos egresos de financiamiento.</t>
      </text>
    </comment>
    <comment authorId="0" ref="BC18">
      <text>
        <t xml:space="preserve">Mes 52. Ingresos de financiamiento menos egresos de financiamiento.</t>
      </text>
    </comment>
    <comment authorId="0" ref="BD18">
      <text>
        <t xml:space="preserve">Mes 53. Ingresos de financiamiento menos egresos de financiamiento.</t>
      </text>
    </comment>
    <comment authorId="0" ref="BE18">
      <text>
        <t xml:space="preserve">Mes 54. Ingresos de financiamiento menos egresos de financiamiento.</t>
      </text>
    </comment>
    <comment authorId="0" ref="BF18">
      <text>
        <t xml:space="preserve">Mes 55. Ingresos de financiamiento menos egresos de financiamiento.</t>
      </text>
    </comment>
    <comment authorId="0" ref="BG18">
      <text>
        <t xml:space="preserve">Mes 56. Ingresos de financiamiento menos egresos de financiamiento.</t>
      </text>
    </comment>
    <comment authorId="0" ref="BH18">
      <text>
        <t xml:space="preserve">Mes 57. Ingresos de financiamiento menos egresos de financiamiento.</t>
      </text>
    </comment>
    <comment authorId="0" ref="BI18">
      <text>
        <t xml:space="preserve">Mes 58. Ingresos de financiamiento menos egresos de financiamiento.</t>
      </text>
    </comment>
    <comment authorId="0" ref="BJ18">
      <text>
        <t xml:space="preserve">Mes 59. Ingresos de financiamiento menos egresos de financiamiento.</t>
      </text>
    </comment>
    <comment authorId="0" ref="BK18">
      <text>
        <t xml:space="preserve">Mes 60. Ingresos de financiamiento menos egresos de financiamiento.</t>
      </text>
    </comment>
    <comment authorId="0" ref="C20">
      <text>
        <t xml:space="preserve">Suma de entradas operativas, de inversión y de financiamiento.</t>
      </text>
    </comment>
    <comment authorId="0" ref="D20">
      <text>
        <t xml:space="preserve">Mes 1. Suma de entradas operativas, de inversión y de financiamiento.</t>
      </text>
    </comment>
    <comment authorId="0" ref="E20">
      <text>
        <t xml:space="preserve">Mes 2. Suma de entradas operativas, de inversión y de financiamiento.</t>
      </text>
    </comment>
    <comment authorId="0" ref="F20">
      <text>
        <t xml:space="preserve">Mes 3. Suma de entradas operativas, de inversión y de financiamiento.</t>
      </text>
    </comment>
    <comment authorId="0" ref="G20">
      <text>
        <t xml:space="preserve">Mes 4. Suma de entradas operativas, de inversión y de financiamiento.</t>
      </text>
    </comment>
    <comment authorId="0" ref="H20">
      <text>
        <t xml:space="preserve">Mes 5. Suma de entradas operativas, de inversión y de financiamiento.</t>
      </text>
    </comment>
    <comment authorId="0" ref="I20">
      <text>
        <t xml:space="preserve">Mes 6. Suma de entradas operativas, de inversión y de financiamiento.</t>
      </text>
    </comment>
    <comment authorId="0" ref="J20">
      <text>
        <t xml:space="preserve">Mes 7. Suma de entradas operativas, de inversión y de financiamiento.</t>
      </text>
    </comment>
    <comment authorId="0" ref="K20">
      <text>
        <t xml:space="preserve">Mes 8. Suma de entradas operativas, de inversión y de financiamiento.</t>
      </text>
    </comment>
    <comment authorId="0" ref="L20">
      <text>
        <t xml:space="preserve">Mes 9. Suma de entradas operativas, de inversión y de financiamiento.</t>
      </text>
    </comment>
    <comment authorId="0" ref="M20">
      <text>
        <t xml:space="preserve">Mes 10. Suma de entradas operativas, de inversión y de financiamiento.</t>
      </text>
    </comment>
    <comment authorId="0" ref="N20">
      <text>
        <t xml:space="preserve">Mes 11. Suma de entradas operativas, de inversión y de financiamiento.</t>
      </text>
    </comment>
    <comment authorId="0" ref="O20">
      <text>
        <t xml:space="preserve">Mes 12. Suma de entradas operativas, de inversión y de financiamiento.</t>
      </text>
    </comment>
    <comment authorId="0" ref="P20">
      <text>
        <t xml:space="preserve">Mes 13. Suma de entradas operativas, de inversión y de financiamiento.</t>
      </text>
    </comment>
    <comment authorId="0" ref="Q20">
      <text>
        <t xml:space="preserve">Mes 14. Suma de entradas operativas, de inversión y de financiamiento.</t>
      </text>
    </comment>
    <comment authorId="0" ref="R20">
      <text>
        <t xml:space="preserve">Mes 15. Suma de entradas operativas, de inversión y de financiamiento.</t>
      </text>
    </comment>
    <comment authorId="0" ref="S20">
      <text>
        <t xml:space="preserve">Mes 16. Suma de entradas operativas, de inversión y de financiamiento.</t>
      </text>
    </comment>
    <comment authorId="0" ref="T20">
      <text>
        <t xml:space="preserve">Mes 17. Suma de entradas operativas, de inversión y de financiamiento.</t>
      </text>
    </comment>
    <comment authorId="0" ref="U20">
      <text>
        <t xml:space="preserve">Mes 18. Suma de entradas operativas, de inversión y de financiamiento.</t>
      </text>
    </comment>
    <comment authorId="0" ref="V20">
      <text>
        <t xml:space="preserve">Mes 19. Suma de entradas operativas, de inversión y de financiamiento.</t>
      </text>
    </comment>
    <comment authorId="0" ref="W20">
      <text>
        <t xml:space="preserve">Mes 20. Suma de entradas operativas, de inversión y de financiamiento.</t>
      </text>
    </comment>
    <comment authorId="0" ref="X20">
      <text>
        <t xml:space="preserve">Mes 21. Suma de entradas operativas, de inversión y de financiamiento.</t>
      </text>
    </comment>
    <comment authorId="0" ref="Y20">
      <text>
        <t xml:space="preserve">Mes 22. Suma de entradas operativas, de inversión y de financiamiento.</t>
      </text>
    </comment>
    <comment authorId="0" ref="Z20">
      <text>
        <t xml:space="preserve">Mes 23. Suma de entradas operativas, de inversión y de financiamiento.</t>
      </text>
    </comment>
    <comment authorId="0" ref="AA20">
      <text>
        <t xml:space="preserve">Mes 24. Suma de entradas operativas, de inversión y de financiamiento.</t>
      </text>
    </comment>
    <comment authorId="0" ref="AB20">
      <text>
        <t xml:space="preserve">Mes 25. Suma de entradas operativas, de inversión y de financiamiento.</t>
      </text>
    </comment>
    <comment authorId="0" ref="AC20">
      <text>
        <t xml:space="preserve">Mes 26. Suma de entradas operativas, de inversión y de financiamiento.</t>
      </text>
    </comment>
    <comment authorId="0" ref="AD20">
      <text>
        <t xml:space="preserve">Mes 27. Suma de entradas operativas, de inversión y de financiamiento.</t>
      </text>
    </comment>
    <comment authorId="0" ref="AE20">
      <text>
        <t xml:space="preserve">Mes 28. Suma de entradas operativas, de inversión y de financiamiento.</t>
      </text>
    </comment>
    <comment authorId="0" ref="AF20">
      <text>
        <t xml:space="preserve">Mes 29. Suma de entradas operativas, de inversión y de financiamiento.</t>
      </text>
    </comment>
    <comment authorId="0" ref="AG20">
      <text>
        <t xml:space="preserve">Mes 30. Suma de entradas operativas, de inversión y de financiamiento.</t>
      </text>
    </comment>
    <comment authorId="0" ref="AH20">
      <text>
        <t xml:space="preserve">Mes 31. Suma de entradas operativas, de inversión y de financiamiento.</t>
      </text>
    </comment>
    <comment authorId="0" ref="C21">
      <text>
        <t xml:space="preserve">Suma de salidas operativas, de inversión y de financiamiento. Se presenta positiva.</t>
      </text>
    </comment>
    <comment authorId="0" ref="AI20">
      <text>
        <t xml:space="preserve">Mes 32. Suma de entradas operativas, de inversión y de financiamiento.</t>
      </text>
    </comment>
    <comment authorId="0" ref="D21">
      <text>
        <t xml:space="preserve">Mes 1. Suma de salidas operativas, de inversión y de financiamiento. Se presenta positiva.</t>
      </text>
    </comment>
    <comment authorId="0" ref="AJ20">
      <text>
        <t xml:space="preserve">Mes 33. Suma de entradas operativas, de inversión y de financiamiento.</t>
      </text>
    </comment>
    <comment authorId="0" ref="E21">
      <text>
        <t xml:space="preserve">Mes 2. Suma de salidas operativas, de inversión y de financiamiento. Se presenta positiva.</t>
      </text>
    </comment>
    <comment authorId="0" ref="AK20">
      <text>
        <t xml:space="preserve">Mes 34. Suma de entradas operativas, de inversión y de financiamiento.</t>
      </text>
    </comment>
    <comment authorId="0" ref="F21">
      <text>
        <t xml:space="preserve">Mes 3. Suma de salidas operativas, de inversión y de financiamiento. Se presenta positiva.</t>
      </text>
    </comment>
    <comment authorId="0" ref="AL20">
      <text>
        <t xml:space="preserve">Mes 35. Suma de entradas operativas, de inversión y de financiamiento.</t>
      </text>
    </comment>
    <comment authorId="0" ref="G21">
      <text>
        <t xml:space="preserve">Mes 4. Suma de salidas operativas, de inversión y de financiamiento. Se presenta positiva.</t>
      </text>
    </comment>
    <comment authorId="0" ref="AM20">
      <text>
        <t xml:space="preserve">Mes 36. Suma de entradas operativas, de inversión y de financiamiento.</t>
      </text>
    </comment>
    <comment authorId="0" ref="H21">
      <text>
        <t xml:space="preserve">Mes 5. Suma de salidas operativas, de inversión y de financiamiento. Se presenta positiva.</t>
      </text>
    </comment>
    <comment authorId="0" ref="AN20">
      <text>
        <t xml:space="preserve">Mes 37. Suma de entradas operativas, de inversión y de financiamiento.</t>
      </text>
    </comment>
    <comment authorId="0" ref="I21">
      <text>
        <t xml:space="preserve">Mes 6. Suma de salidas operativas, de inversión y de financiamiento. Se presenta positiva.</t>
      </text>
    </comment>
    <comment authorId="0" ref="AO20">
      <text>
        <t xml:space="preserve">Mes 38. Suma de entradas operativas, de inversión y de financiamiento.</t>
      </text>
    </comment>
    <comment authorId="0" ref="J21">
      <text>
        <t xml:space="preserve">Mes 7. Suma de salidas operativas, de inversión y de financiamiento. Se presenta positiva.</t>
      </text>
    </comment>
    <comment authorId="0" ref="AP20">
      <text>
        <t xml:space="preserve">Mes 39. Suma de entradas operativas, de inversión y de financiamiento.</t>
      </text>
    </comment>
    <comment authorId="0" ref="K21">
      <text>
        <t xml:space="preserve">Mes 8. Suma de salidas operativas, de inversión y de financiamiento. Se presenta positiva.</t>
      </text>
    </comment>
    <comment authorId="0" ref="AQ20">
      <text>
        <t xml:space="preserve">Mes 40. Suma de entradas operativas, de inversión y de financiamiento.</t>
      </text>
    </comment>
    <comment authorId="0" ref="L21">
      <text>
        <t xml:space="preserve">Mes 9. Suma de salidas operativas, de inversión y de financiamiento. Se presenta positiva.</t>
      </text>
    </comment>
    <comment authorId="0" ref="AR20">
      <text>
        <t xml:space="preserve">Mes 41. Suma de entradas operativas, de inversión y de financiamiento.</t>
      </text>
    </comment>
    <comment authorId="0" ref="M21">
      <text>
        <t xml:space="preserve">Mes 10. Suma de salidas operativas, de inversión y de financiamiento. Se presenta positiva.</t>
      </text>
    </comment>
    <comment authorId="0" ref="AS20">
      <text>
        <t xml:space="preserve">Mes 42. Suma de entradas operativas, de inversión y de financiamiento.</t>
      </text>
    </comment>
    <comment authorId="0" ref="N21">
      <text>
        <t xml:space="preserve">Mes 11. Suma de salidas operativas, de inversión y de financiamiento. Se presenta positiva.</t>
      </text>
    </comment>
    <comment authorId="0" ref="AT20">
      <text>
        <t xml:space="preserve">Mes 43. Suma de entradas operativas, de inversión y de financiamiento.</t>
      </text>
    </comment>
    <comment authorId="0" ref="O21">
      <text>
        <t xml:space="preserve">Mes 12. Suma de salidas operativas, de inversión y de financiamiento. Se presenta positiva.</t>
      </text>
    </comment>
    <comment authorId="0" ref="AU20">
      <text>
        <t xml:space="preserve">Mes 44. Suma de entradas operativas, de inversión y de financiamiento.</t>
      </text>
    </comment>
    <comment authorId="0" ref="P21">
      <text>
        <t xml:space="preserve">Mes 13. Suma de salidas operativas, de inversión y de financiamiento. Se presenta positiva.</t>
      </text>
    </comment>
    <comment authorId="0" ref="AV20">
      <text>
        <t xml:space="preserve">Mes 45. Suma de entradas operativas, de inversión y de financiamiento.</t>
      </text>
    </comment>
    <comment authorId="0" ref="Q21">
      <text>
        <t xml:space="preserve">Mes 14. Suma de salidas operativas, de inversión y de financiamiento. Se presenta positiva.</t>
      </text>
    </comment>
    <comment authorId="0" ref="AW20">
      <text>
        <t xml:space="preserve">Mes 46. Suma de entradas operativas, de inversión y de financiamiento.</t>
      </text>
    </comment>
    <comment authorId="0" ref="R21">
      <text>
        <t xml:space="preserve">Mes 15. Suma de salidas operativas, de inversión y de financiamiento. Se presenta positiva.</t>
      </text>
    </comment>
    <comment authorId="0" ref="AX20">
      <text>
        <t xml:space="preserve">Mes 47. Suma de entradas operativas, de inversión y de financiamiento.</t>
      </text>
    </comment>
    <comment authorId="0" ref="S21">
      <text>
        <t xml:space="preserve">Mes 16. Suma de salidas operativas, de inversión y de financiamiento. Se presenta positiva.</t>
      </text>
    </comment>
    <comment authorId="0" ref="AY20">
      <text>
        <t xml:space="preserve">Mes 48. Suma de entradas operativas, de inversión y de financiamiento.</t>
      </text>
    </comment>
    <comment authorId="0" ref="T21">
      <text>
        <t xml:space="preserve">Mes 17. Suma de salidas operativas, de inversión y de financiamiento. Se presenta positiva.</t>
      </text>
    </comment>
    <comment authorId="0" ref="AZ20">
      <text>
        <t xml:space="preserve">Mes 49. Suma de entradas operativas, de inversión y de financiamiento.</t>
      </text>
    </comment>
    <comment authorId="0" ref="U21">
      <text>
        <t xml:space="preserve">Mes 18. Suma de salidas operativas, de inversión y de financiamiento. Se presenta positiva.</t>
      </text>
    </comment>
    <comment authorId="0" ref="BA20">
      <text>
        <t xml:space="preserve">Mes 50. Suma de entradas operativas, de inversión y de financiamiento.</t>
      </text>
    </comment>
    <comment authorId="0" ref="V21">
      <text>
        <t xml:space="preserve">Mes 19. Suma de salidas operativas, de inversión y de financiamiento. Se presenta positiva.</t>
      </text>
    </comment>
    <comment authorId="0" ref="BB20">
      <text>
        <t xml:space="preserve">Mes 51. Suma de entradas operativas, de inversión y de financiamiento.</t>
      </text>
    </comment>
    <comment authorId="0" ref="W21">
      <text>
        <t xml:space="preserve">Mes 20. Suma de salidas operativas, de inversión y de financiamiento. Se presenta positiva.</t>
      </text>
    </comment>
    <comment authorId="0" ref="BC20">
      <text>
        <t xml:space="preserve">Mes 52. Suma de entradas operativas, de inversión y de financiamiento.</t>
      </text>
    </comment>
    <comment authorId="0" ref="X21">
      <text>
        <t xml:space="preserve">Mes 21. Suma de salidas operativas, de inversión y de financiamiento. Se presenta positiva.</t>
      </text>
    </comment>
    <comment authorId="0" ref="BD20">
      <text>
        <t xml:space="preserve">Mes 53. Suma de entradas operativas, de inversión y de financiamiento.</t>
      </text>
    </comment>
    <comment authorId="0" ref="Y21">
      <text>
        <t xml:space="preserve">Mes 22. Suma de salidas operativas, de inversión y de financiamiento. Se presenta positiva.</t>
      </text>
    </comment>
    <comment authorId="0" ref="BE20">
      <text>
        <t xml:space="preserve">Mes 54. Suma de entradas operativas, de inversión y de financiamiento.</t>
      </text>
    </comment>
    <comment authorId="0" ref="Z21">
      <text>
        <t xml:space="preserve">Mes 23. Suma de salidas operativas, de inversión y de financiamiento. Se presenta positiva.</t>
      </text>
    </comment>
    <comment authorId="0" ref="BF20">
      <text>
        <t xml:space="preserve">Mes 55. Suma de entradas operativas, de inversión y de financiamiento.</t>
      </text>
    </comment>
    <comment authorId="0" ref="AA21">
      <text>
        <t xml:space="preserve">Mes 24. Suma de salidas operativas, de inversión y de financiamiento. Se presenta positiva.</t>
      </text>
    </comment>
    <comment authorId="0" ref="BG20">
      <text>
        <t xml:space="preserve">Mes 56. Suma de entradas operativas, de inversión y de financiamiento.</t>
      </text>
    </comment>
    <comment authorId="0" ref="AB21">
      <text>
        <t xml:space="preserve">Mes 25. Suma de salidas operativas, de inversión y de financiamiento. Se presenta positiva.</t>
      </text>
    </comment>
    <comment authorId="0" ref="BH20">
      <text>
        <t xml:space="preserve">Mes 57. Suma de entradas operativas, de inversión y de financiamiento.</t>
      </text>
    </comment>
    <comment authorId="0" ref="AC21">
      <text>
        <t xml:space="preserve">Mes 26. Suma de salidas operativas, de inversión y de financiamiento. Se presenta positiva.</t>
      </text>
    </comment>
    <comment authorId="0" ref="BI20">
      <text>
        <t xml:space="preserve">Mes 58. Suma de entradas operativas, de inversión y de financiamiento.</t>
      </text>
    </comment>
    <comment authorId="0" ref="AD21">
      <text>
        <t xml:space="preserve">Mes 27. Suma de salidas operativas, de inversión y de financiamiento. Se presenta positiva.</t>
      </text>
    </comment>
    <comment authorId="0" ref="BJ20">
      <text>
        <t xml:space="preserve">Mes 59. Suma de entradas operativas, de inversión y de financiamiento.</t>
      </text>
    </comment>
    <comment authorId="0" ref="AE21">
      <text>
        <t xml:space="preserve">Mes 28. Suma de salidas operativas, de inversión y de financiamiento. Se presenta positiva.</t>
      </text>
    </comment>
    <comment authorId="0" ref="BK20">
      <text>
        <t xml:space="preserve">Mes 60. Suma de entradas operativas, de inversión y de financiamiento.</t>
      </text>
    </comment>
    <comment authorId="0" ref="AF21">
      <text>
        <t xml:space="preserve">Mes 29. Suma de salidas operativas, de inversión y de financiamiento. Se presenta positiva.</t>
      </text>
    </comment>
    <comment authorId="0" ref="AG21">
      <text>
        <t xml:space="preserve">Mes 30. Suma de salidas operativas, de inversión y de financiamiento. Se presenta positiva.</t>
      </text>
    </comment>
    <comment authorId="0" ref="AH21">
      <text>
        <t xml:space="preserve">Mes 31. Suma de salidas operativas, de inversión y de financiamiento. Se presenta positiva.</t>
      </text>
    </comment>
    <comment authorId="0" ref="C22">
      <text>
        <t xml:space="preserve">Entradas menos salidas del mes. Puede ser positivo o negativo. No equivale a utilidad contable.</t>
      </text>
    </comment>
    <comment authorId="0" ref="AI21">
      <text>
        <t xml:space="preserve">Mes 32. Suma de salidas operativas, de inversión y de financiamiento. Se presenta positiva.</t>
      </text>
    </comment>
    <comment authorId="0" ref="D22">
      <text>
        <t xml:space="preserve">Mes 1. Entradas menos salidas del mes. Puede ser positivo o negativo. No equivale a utilidad contable.</t>
      </text>
    </comment>
    <comment authorId="0" ref="AJ21">
      <text>
        <t xml:space="preserve">Mes 33. Suma de salidas operativas, de inversión y de financiamiento. Se presenta positiva.</t>
      </text>
    </comment>
    <comment authorId="0" ref="E22">
      <text>
        <t xml:space="preserve">Mes 2. Entradas menos salidas del mes. Puede ser positivo o negativo. No equivale a utilidad contable.</t>
      </text>
    </comment>
    <comment authorId="0" ref="AK21">
      <text>
        <t xml:space="preserve">Mes 34. Suma de salidas operativas, de inversión y de financiamiento. Se presenta positiva.</t>
      </text>
    </comment>
    <comment authorId="0" ref="F22">
      <text>
        <t xml:space="preserve">Mes 3. Entradas menos salidas del mes. Puede ser positivo o negativo. No equivale a utilidad contable.</t>
      </text>
    </comment>
    <comment authorId="0" ref="AL21">
      <text>
        <t xml:space="preserve">Mes 35. Suma de salidas operativas, de inversión y de financiamiento. Se presenta positiva.</t>
      </text>
    </comment>
    <comment authorId="0" ref="G22">
      <text>
        <t xml:space="preserve">Mes 4. Entradas menos salidas del mes. Puede ser positivo o negativo. No equivale a utilidad contable.</t>
      </text>
    </comment>
    <comment authorId="0" ref="AM21">
      <text>
        <t xml:space="preserve">Mes 36. Suma de salidas operativas, de inversión y de financiamiento. Se presenta positiva.</t>
      </text>
    </comment>
    <comment authorId="0" ref="H22">
      <text>
        <t xml:space="preserve">Mes 5. Entradas menos salidas del mes. Puede ser positivo o negativo. No equivale a utilidad contable.</t>
      </text>
    </comment>
    <comment authorId="0" ref="AN21">
      <text>
        <t xml:space="preserve">Mes 37. Suma de salidas operativas, de inversión y de financiamiento. Se presenta positiva.</t>
      </text>
    </comment>
    <comment authorId="0" ref="I22">
      <text>
        <t xml:space="preserve">Mes 6. Entradas menos salidas del mes. Puede ser positivo o negativo. No equivale a utilidad contable.</t>
      </text>
    </comment>
    <comment authorId="0" ref="AO21">
      <text>
        <t xml:space="preserve">Mes 38. Suma de salidas operativas, de inversión y de financiamiento. Se presenta positiva.</t>
      </text>
    </comment>
    <comment authorId="0" ref="J22">
      <text>
        <t xml:space="preserve">Mes 7. Entradas menos salidas del mes. Puede ser positivo o negativo. No equivale a utilidad contable.</t>
      </text>
    </comment>
    <comment authorId="0" ref="AP21">
      <text>
        <t xml:space="preserve">Mes 39. Suma de salidas operativas, de inversión y de financiamiento. Se presenta positiva.</t>
      </text>
    </comment>
    <comment authorId="0" ref="K22">
      <text>
        <t xml:space="preserve">Mes 8. Entradas menos salidas del mes. Puede ser positivo o negativo. No equivale a utilidad contable.</t>
      </text>
    </comment>
    <comment authorId="0" ref="AQ21">
      <text>
        <t xml:space="preserve">Mes 40. Suma de salidas operativas, de inversión y de financiamiento. Se presenta positiva.</t>
      </text>
    </comment>
    <comment authorId="0" ref="L22">
      <text>
        <t xml:space="preserve">Mes 9. Entradas menos salidas del mes. Puede ser positivo o negativo. No equivale a utilidad contable.</t>
      </text>
    </comment>
    <comment authorId="0" ref="AR21">
      <text>
        <t xml:space="preserve">Mes 41. Suma de salidas operativas, de inversión y de financiamiento. Se presenta positiva.</t>
      </text>
    </comment>
    <comment authorId="0" ref="M22">
      <text>
        <t xml:space="preserve">Mes 10. Entradas menos salidas del mes. Puede ser positivo o negativo. No equivale a utilidad contable.</t>
      </text>
    </comment>
    <comment authorId="0" ref="AS21">
      <text>
        <t xml:space="preserve">Mes 42. Suma de salidas operativas, de inversión y de financiamiento. Se presenta positiva.</t>
      </text>
    </comment>
    <comment authorId="0" ref="N22">
      <text>
        <t xml:space="preserve">Mes 11. Entradas menos salidas del mes. Puede ser positivo o negativo. No equivale a utilidad contable.</t>
      </text>
    </comment>
    <comment authorId="0" ref="AT21">
      <text>
        <t xml:space="preserve">Mes 43. Suma de salidas operativas, de inversión y de financiamiento. Se presenta positiva.</t>
      </text>
    </comment>
    <comment authorId="0" ref="O22">
      <text>
        <t xml:space="preserve">Mes 12. Entradas menos salidas del mes. Puede ser positivo o negativo. No equivale a utilidad contable.</t>
      </text>
    </comment>
    <comment authorId="0" ref="AU21">
      <text>
        <t xml:space="preserve">Mes 44. Suma de salidas operativas, de inversión y de financiamiento. Se presenta positiva.</t>
      </text>
    </comment>
    <comment authorId="0" ref="P22">
      <text>
        <t xml:space="preserve">Mes 13. Entradas menos salidas del mes. Puede ser positivo o negativo. No equivale a utilidad contable.</t>
      </text>
    </comment>
    <comment authorId="0" ref="AV21">
      <text>
        <t xml:space="preserve">Mes 45. Suma de salidas operativas, de inversión y de financiamiento. Se presenta positiva.</t>
      </text>
    </comment>
    <comment authorId="0" ref="Q22">
      <text>
        <t xml:space="preserve">Mes 14. Entradas menos salidas del mes. Puede ser positivo o negativo. No equivale a utilidad contable.</t>
      </text>
    </comment>
    <comment authorId="0" ref="AW21">
      <text>
        <t xml:space="preserve">Mes 46. Suma de salidas operativas, de inversión y de financiamiento. Se presenta positiva.</t>
      </text>
    </comment>
    <comment authorId="0" ref="R22">
      <text>
        <t xml:space="preserve">Mes 15. Entradas menos salidas del mes. Puede ser positivo o negativo. No equivale a utilidad contable.</t>
      </text>
    </comment>
    <comment authorId="0" ref="AX21">
      <text>
        <t xml:space="preserve">Mes 47. Suma de salidas operativas, de inversión y de financiamiento. Se presenta positiva.</t>
      </text>
    </comment>
    <comment authorId="0" ref="S22">
      <text>
        <t xml:space="preserve">Mes 16. Entradas menos salidas del mes. Puede ser positivo o negativo. No equivale a utilidad contable.</t>
      </text>
    </comment>
    <comment authorId="0" ref="AY21">
      <text>
        <t xml:space="preserve">Mes 48. Suma de salidas operativas, de inversión y de financiamiento. Se presenta positiva.</t>
      </text>
    </comment>
    <comment authorId="0" ref="T22">
      <text>
        <t xml:space="preserve">Mes 17. Entradas menos salidas del mes. Puede ser positivo o negativo. No equivale a utilidad contable.</t>
      </text>
    </comment>
    <comment authorId="0" ref="AZ21">
      <text>
        <t xml:space="preserve">Mes 49. Suma de salidas operativas, de inversión y de financiamiento. Se presenta positiva.</t>
      </text>
    </comment>
    <comment authorId="0" ref="U22">
      <text>
        <t xml:space="preserve">Mes 18. Entradas menos salidas del mes. Puede ser positivo o negativo. No equivale a utilidad contable.</t>
      </text>
    </comment>
    <comment authorId="0" ref="BA21">
      <text>
        <t xml:space="preserve">Mes 50. Suma de salidas operativas, de inversión y de financiamiento. Se presenta positiva.</t>
      </text>
    </comment>
    <comment authorId="0" ref="V22">
      <text>
        <t xml:space="preserve">Mes 19. Entradas menos salidas del mes. Puede ser positivo o negativo. No equivale a utilidad contable.</t>
      </text>
    </comment>
    <comment authorId="0" ref="BB21">
      <text>
        <t xml:space="preserve">Mes 51. Suma de salidas operativas, de inversión y de financiamiento. Se presenta positiva.</t>
      </text>
    </comment>
    <comment authorId="0" ref="W22">
      <text>
        <t xml:space="preserve">Mes 20. Entradas menos salidas del mes. Puede ser positivo o negativo. No equivale a utilidad contable.</t>
      </text>
    </comment>
    <comment authorId="0" ref="BC21">
      <text>
        <t xml:space="preserve">Mes 52. Suma de salidas operativas, de inversión y de financiamiento. Se presenta positiva.</t>
      </text>
    </comment>
    <comment authorId="0" ref="X22">
      <text>
        <t xml:space="preserve">Mes 21. Entradas menos salidas del mes. Puede ser positivo o negativo. No equivale a utilidad contable.</t>
      </text>
    </comment>
    <comment authorId="0" ref="BD21">
      <text>
        <t xml:space="preserve">Mes 53. Suma de salidas operativas, de inversión y de financiamiento. Se presenta positiva.</t>
      </text>
    </comment>
    <comment authorId="0" ref="Y22">
      <text>
        <t xml:space="preserve">Mes 22. Entradas menos salidas del mes. Puede ser positivo o negativo. No equivale a utilidad contable.</t>
      </text>
    </comment>
    <comment authorId="0" ref="BE21">
      <text>
        <t xml:space="preserve">Mes 54. Suma de salidas operativas, de inversión y de financiamiento. Se presenta positiva.</t>
      </text>
    </comment>
    <comment authorId="0" ref="Z22">
      <text>
        <t xml:space="preserve">Mes 23. Entradas menos salidas del mes. Puede ser positivo o negativo. No equivale a utilidad contable.</t>
      </text>
    </comment>
    <comment authorId="0" ref="BF21">
      <text>
        <t xml:space="preserve">Mes 55. Suma de salidas operativas, de inversión y de financiamiento. Se presenta positiva.</t>
      </text>
    </comment>
    <comment authorId="0" ref="AA22">
      <text>
        <t xml:space="preserve">Mes 24. Entradas menos salidas del mes. Puede ser positivo o negativo. No equivale a utilidad contable.</t>
      </text>
    </comment>
    <comment authorId="0" ref="BG21">
      <text>
        <t xml:space="preserve">Mes 56. Suma de salidas operativas, de inversión y de financiamiento. Se presenta positiva.</t>
      </text>
    </comment>
    <comment authorId="0" ref="AB22">
      <text>
        <t xml:space="preserve">Mes 25. Entradas menos salidas del mes. Puede ser positivo o negativo. No equivale a utilidad contable.</t>
      </text>
    </comment>
    <comment authorId="0" ref="BH21">
      <text>
        <t xml:space="preserve">Mes 57. Suma de salidas operativas, de inversión y de financiamiento. Se presenta positiva.</t>
      </text>
    </comment>
    <comment authorId="0" ref="AC22">
      <text>
        <t xml:space="preserve">Mes 26. Entradas menos salidas del mes. Puede ser positivo o negativo. No equivale a utilidad contable.</t>
      </text>
    </comment>
    <comment authorId="0" ref="BI21">
      <text>
        <t xml:space="preserve">Mes 58. Suma de salidas operativas, de inversión y de financiamiento. Se presenta positiva.</t>
      </text>
    </comment>
    <comment authorId="0" ref="AD22">
      <text>
        <t xml:space="preserve">Mes 27. Entradas menos salidas del mes. Puede ser positivo o negativo. No equivale a utilidad contable.</t>
      </text>
    </comment>
    <comment authorId="0" ref="BJ21">
      <text>
        <t xml:space="preserve">Mes 59. Suma de salidas operativas, de inversión y de financiamiento. Se presenta positiva.</t>
      </text>
    </comment>
    <comment authorId="0" ref="AE22">
      <text>
        <t xml:space="preserve">Mes 28. Entradas menos salidas del mes. Puede ser positivo o negativo. No equivale a utilidad contable.</t>
      </text>
    </comment>
    <comment authorId="0" ref="BK21">
      <text>
        <t xml:space="preserve">Mes 60. Suma de salidas operativas, de inversión y de financiamiento. Se presenta positiva.</t>
      </text>
    </comment>
    <comment authorId="0" ref="AF22">
      <text>
        <t xml:space="preserve">Mes 29. Entradas menos salidas del mes. Puede ser positivo o negativo. No equivale a utilidad contable.</t>
      </text>
    </comment>
    <comment authorId="0" ref="AG22">
      <text>
        <t xml:space="preserve">Mes 30. Entradas menos salidas del mes. Puede ser positivo o negativo. No equivale a utilidad contable.</t>
      </text>
    </comment>
    <comment authorId="0" ref="AH22">
      <text>
        <t xml:space="preserve">Mes 31. Entradas menos salidas del mes. Puede ser positivo o negativo. No equivale a utilidad contable.</t>
      </text>
    </comment>
    <comment authorId="0" ref="AI22">
      <text>
        <t xml:space="preserve">Mes 32. Entradas menos salidas del mes. Puede ser positivo o negativo. No equivale a utilidad contable.</t>
      </text>
    </comment>
    <comment authorId="0" ref="AJ22">
      <text>
        <t xml:space="preserve">Mes 33. Entradas menos salidas del mes. Puede ser positivo o negativo. No equivale a utilidad contable.</t>
      </text>
    </comment>
    <comment authorId="0" ref="AK22">
      <text>
        <t xml:space="preserve">Mes 34. Entradas menos salidas del mes. Puede ser positivo o negativo. No equivale a utilidad contable.</t>
      </text>
    </comment>
    <comment authorId="0" ref="AL22">
      <text>
        <t xml:space="preserve">Mes 35. Entradas menos salidas del mes. Puede ser positivo o negativo. No equivale a utilidad contable.</t>
      </text>
    </comment>
    <comment authorId="0" ref="AM22">
      <text>
        <t xml:space="preserve">Mes 36. Entradas menos salidas del mes. Puede ser positivo o negativo. No equivale a utilidad contable.</t>
      </text>
    </comment>
    <comment authorId="0" ref="AN22">
      <text>
        <t xml:space="preserve">Mes 37. Entradas menos salidas del mes. Puede ser positivo o negativo. No equivale a utilidad contable.</t>
      </text>
    </comment>
    <comment authorId="0" ref="AO22">
      <text>
        <t xml:space="preserve">Mes 38. Entradas menos salidas del mes. Puede ser positivo o negativo. No equivale a utilidad contable.</t>
      </text>
    </comment>
    <comment authorId="0" ref="AP22">
      <text>
        <t xml:space="preserve">Mes 39. Entradas menos salidas del mes. Puede ser positivo o negativo. No equivale a utilidad contable.</t>
      </text>
    </comment>
    <comment authorId="0" ref="AQ22">
      <text>
        <t xml:space="preserve">Mes 40. Entradas menos salidas del mes. Puede ser positivo o negativo. No equivale a utilidad contable.</t>
      </text>
    </comment>
    <comment authorId="0" ref="AR22">
      <text>
        <t xml:space="preserve">Mes 41. Entradas menos salidas del mes. Puede ser positivo o negativo. No equivale a utilidad contable.</t>
      </text>
    </comment>
    <comment authorId="0" ref="AS22">
      <text>
        <t xml:space="preserve">Mes 42. Entradas menos salidas del mes. Puede ser positivo o negativo. No equivale a utilidad contable.</t>
      </text>
    </comment>
    <comment authorId="0" ref="AT22">
      <text>
        <t xml:space="preserve">Mes 43. Entradas menos salidas del mes. Puede ser positivo o negativo. No equivale a utilidad contable.</t>
      </text>
    </comment>
    <comment authorId="0" ref="AU22">
      <text>
        <t xml:space="preserve">Mes 44. Entradas menos salidas del mes. Puede ser positivo o negativo. No equivale a utilidad contable.</t>
      </text>
    </comment>
    <comment authorId="0" ref="AV22">
      <text>
        <t xml:space="preserve">Mes 45. Entradas menos salidas del mes. Puede ser positivo o negativo. No equivale a utilidad contable.</t>
      </text>
    </comment>
    <comment authorId="0" ref="AW22">
      <text>
        <t xml:space="preserve">Mes 46. Entradas menos salidas del mes. Puede ser positivo o negativo. No equivale a utilidad contable.</t>
      </text>
    </comment>
    <comment authorId="0" ref="AX22">
      <text>
        <t xml:space="preserve">Mes 47. Entradas menos salidas del mes. Puede ser positivo o negativo. No equivale a utilidad contable.</t>
      </text>
    </comment>
    <comment authorId="0" ref="AY22">
      <text>
        <t xml:space="preserve">Mes 48. Entradas menos salidas del mes. Puede ser positivo o negativo. No equivale a utilidad contable.</t>
      </text>
    </comment>
    <comment authorId="0" ref="AZ22">
      <text>
        <t xml:space="preserve">Mes 49. Entradas menos salidas del mes. Puede ser positivo o negativo. No equivale a utilidad contable.</t>
      </text>
    </comment>
    <comment authorId="0" ref="BA22">
      <text>
        <t xml:space="preserve">Mes 50. Entradas menos salidas del mes. Puede ser positivo o negativo. No equivale a utilidad contable.</t>
      </text>
    </comment>
    <comment authorId="0" ref="BB22">
      <text>
        <t xml:space="preserve">Mes 51. Entradas menos salidas del mes. Puede ser positivo o negativo. No equivale a utilidad contable.</t>
      </text>
    </comment>
    <comment authorId="0" ref="BC22">
      <text>
        <t xml:space="preserve">Mes 52. Entradas menos salidas del mes. Puede ser positivo o negativo. No equivale a utilidad contable.</t>
      </text>
    </comment>
    <comment authorId="0" ref="BD22">
      <text>
        <t xml:space="preserve">Mes 53. Entradas menos salidas del mes. Puede ser positivo o negativo. No equivale a utilidad contable.</t>
      </text>
    </comment>
    <comment authorId="0" ref="BE22">
      <text>
        <t xml:space="preserve">Mes 54. Entradas menos salidas del mes. Puede ser positivo o negativo. No equivale a utilidad contable.</t>
      </text>
    </comment>
    <comment authorId="0" ref="BF22">
      <text>
        <t xml:space="preserve">Mes 55. Entradas menos salidas del mes. Puede ser positivo o negativo. No equivale a utilidad contable.</t>
      </text>
    </comment>
    <comment authorId="0" ref="BG22">
      <text>
        <t xml:space="preserve">Mes 56. Entradas menos salidas del mes. Puede ser positivo o negativo. No equivale a utilidad contable.</t>
      </text>
    </comment>
    <comment authorId="0" ref="BH22">
      <text>
        <t xml:space="preserve">Mes 57. Entradas menos salidas del mes. Puede ser positivo o negativo. No equivale a utilidad contable.</t>
      </text>
    </comment>
    <comment authorId="0" ref="BI22">
      <text>
        <t xml:space="preserve">Mes 58. Entradas menos salidas del mes. Puede ser positivo o negativo. No equivale a utilidad contable.</t>
      </text>
    </comment>
    <comment authorId="0" ref="BJ22">
      <text>
        <t xml:space="preserve">Mes 59. Entradas menos salidas del mes. Puede ser positivo o negativo. No equivale a utilidad contable.</t>
      </text>
    </comment>
    <comment authorId="0" ref="BK22">
      <text>
        <t xml:space="preserve">Mes 60. Entradas menos salidas del mes. Puede ser positivo o negativo. No equivale a utilidad contable.</t>
      </text>
    </comment>
    <comment authorId="0" ref="C24">
      <text>
        <t xml:space="preserve">Saldo inicial más flujo neto del mes. Un resultado negativo muestra un faltante de caja que todavía no está financiado.</t>
      </text>
    </comment>
    <comment authorId="0" ref="D24">
      <text>
        <t xml:space="preserve">Mes 1. Saldo inicial más flujo neto del mes. Un resultado negativo muestra un faltante de caja que todavía no está financiado.</t>
      </text>
    </comment>
    <comment authorId="0" ref="E24">
      <text>
        <t xml:space="preserve">Mes 2. Saldo inicial más flujo neto del mes. Un resultado negativo muestra un faltante de caja que todavía no está financiado.</t>
      </text>
    </comment>
    <comment authorId="0" ref="F24">
      <text>
        <t xml:space="preserve">Mes 3. Saldo inicial más flujo neto del mes. Un resultado negativo muestra un faltante de caja que todavía no está financiado.</t>
      </text>
    </comment>
    <comment authorId="0" ref="G24">
      <text>
        <t xml:space="preserve">Mes 4. Saldo inicial más flujo neto del mes. Un resultado negativo muestra un faltante de caja que todavía no está financiado.</t>
      </text>
    </comment>
    <comment authorId="0" ref="H24">
      <text>
        <t xml:space="preserve">Mes 5. Saldo inicial más flujo neto del mes. Un resultado negativo muestra un faltante de caja que todavía no está financiado.</t>
      </text>
    </comment>
    <comment authorId="0" ref="I24">
      <text>
        <t xml:space="preserve">Mes 6. Saldo inicial más flujo neto del mes. Un resultado negativo muestra un faltante de caja que todavía no está financiado.</t>
      </text>
    </comment>
    <comment authorId="0" ref="J24">
      <text>
        <t xml:space="preserve">Mes 7. Saldo inicial más flujo neto del mes. Un resultado negativo muestra un faltante de caja que todavía no está financiado.</t>
      </text>
    </comment>
    <comment authorId="0" ref="K24">
      <text>
        <t xml:space="preserve">Mes 8. Saldo inicial más flujo neto del mes. Un resultado negativo muestra un faltante de caja que todavía no está financiado.</t>
      </text>
    </comment>
    <comment authorId="0" ref="L24">
      <text>
        <t xml:space="preserve">Mes 9. Saldo inicial más flujo neto del mes. Un resultado negativo muestra un faltante de caja que todavía no está financiado.</t>
      </text>
    </comment>
    <comment authorId="0" ref="M24">
      <text>
        <t xml:space="preserve">Mes 10. Saldo inicial más flujo neto del mes. Un resultado negativo muestra un faltante de caja que todavía no está financiado.</t>
      </text>
    </comment>
    <comment authorId="0" ref="N24">
      <text>
        <t xml:space="preserve">Mes 11. Saldo inicial más flujo neto del mes. Un resultado negativo muestra un faltante de caja que todavía no está financiado.</t>
      </text>
    </comment>
    <comment authorId="0" ref="O24">
      <text>
        <t xml:space="preserve">Mes 12. Saldo inicial más flujo neto del mes. Un resultado negativo muestra un faltante de caja que todavía no está financiado.</t>
      </text>
    </comment>
    <comment authorId="0" ref="P24">
      <text>
        <t xml:space="preserve">Mes 13. Saldo inicial más flujo neto del mes. Un resultado negativo muestra un faltante de caja que todavía no está financiado.</t>
      </text>
    </comment>
    <comment authorId="0" ref="Q24">
      <text>
        <t xml:space="preserve">Mes 14. Saldo inicial más flujo neto del mes. Un resultado negativo muestra un faltante de caja que todavía no está financiado.</t>
      </text>
    </comment>
    <comment authorId="0" ref="R24">
      <text>
        <t xml:space="preserve">Mes 15. Saldo inicial más flujo neto del mes. Un resultado negativo muestra un faltante de caja que todavía no está financiado.</t>
      </text>
    </comment>
    <comment authorId="0" ref="S24">
      <text>
        <t xml:space="preserve">Mes 16. Saldo inicial más flujo neto del mes. Un resultado negativo muestra un faltante de caja que todavía no está financiado.</t>
      </text>
    </comment>
    <comment authorId="0" ref="T24">
      <text>
        <t xml:space="preserve">Mes 17. Saldo inicial más flujo neto del mes. Un resultado negativo muestra un faltante de caja que todavía no está financiado.</t>
      </text>
    </comment>
    <comment authorId="0" ref="U24">
      <text>
        <t xml:space="preserve">Mes 18. Saldo inicial más flujo neto del mes. Un resultado negativo muestra un faltante de caja que todavía no está financiado.</t>
      </text>
    </comment>
    <comment authorId="0" ref="V24">
      <text>
        <t xml:space="preserve">Mes 19. Saldo inicial más flujo neto del mes. Un resultado negativo muestra un faltante de caja que todavía no está financiado.</t>
      </text>
    </comment>
    <comment authorId="0" ref="W24">
      <text>
        <t xml:space="preserve">Mes 20. Saldo inicial más flujo neto del mes. Un resultado negativo muestra un faltante de caja que todavía no está financiado.</t>
      </text>
    </comment>
    <comment authorId="0" ref="X24">
      <text>
        <t xml:space="preserve">Mes 21. Saldo inicial más flujo neto del mes. Un resultado negativo muestra un faltante de caja que todavía no está financiado.</t>
      </text>
    </comment>
    <comment authorId="0" ref="Y24">
      <text>
        <t xml:space="preserve">Mes 22. Saldo inicial más flujo neto del mes. Un resultado negativo muestra un faltante de caja que todavía no está financiado.</t>
      </text>
    </comment>
    <comment authorId="0" ref="Z24">
      <text>
        <t xml:space="preserve">Mes 23. Saldo inicial más flujo neto del mes. Un resultado negativo muestra un faltante de caja que todavía no está financiado.</t>
      </text>
    </comment>
    <comment authorId="0" ref="AA24">
      <text>
        <t xml:space="preserve">Mes 24. Saldo inicial más flujo neto del mes. Un resultado negativo muestra un faltante de caja que todavía no está financiado.</t>
      </text>
    </comment>
    <comment authorId="0" ref="AB24">
      <text>
        <t xml:space="preserve">Mes 25. Saldo inicial más flujo neto del mes. Un resultado negativo muestra un faltante de caja que todavía no está financiado.</t>
      </text>
    </comment>
    <comment authorId="0" ref="AC24">
      <text>
        <t xml:space="preserve">Mes 26. Saldo inicial más flujo neto del mes. Un resultado negativo muestra un faltante de caja que todavía no está financiado.</t>
      </text>
    </comment>
    <comment authorId="0" ref="AD24">
      <text>
        <t xml:space="preserve">Mes 27. Saldo inicial más flujo neto del mes. Un resultado negativo muestra un faltante de caja que todavía no está financiado.</t>
      </text>
    </comment>
    <comment authorId="0" ref="AE24">
      <text>
        <t xml:space="preserve">Mes 28. Saldo inicial más flujo neto del mes. Un resultado negativo muestra un faltante de caja que todavía no está financiado.</t>
      </text>
    </comment>
    <comment authorId="0" ref="AF24">
      <text>
        <t xml:space="preserve">Mes 29. Saldo inicial más flujo neto del mes. Un resultado negativo muestra un faltante de caja que todavía no está financiado.</t>
      </text>
    </comment>
    <comment authorId="0" ref="AG24">
      <text>
        <t xml:space="preserve">Mes 30. Saldo inicial más flujo neto del mes. Un resultado negativo muestra un faltante de caja que todavía no está financiado.</t>
      </text>
    </comment>
    <comment authorId="0" ref="AH24">
      <text>
        <t xml:space="preserve">Mes 31. Saldo inicial más flujo neto del mes. Un resultado negativo muestra un faltante de caja que todavía no está financiado.</t>
      </text>
    </comment>
    <comment authorId="0" ref="C25">
      <text>
        <t xml:space="preserve">Reserva mínima definida en Configuracion. Se usa para comparar; no es un pago ni una cuenta que reste al saldo final.</t>
      </text>
    </comment>
    <comment authorId="0" ref="AI24">
      <text>
        <t xml:space="preserve">Mes 32. Saldo inicial más flujo neto del mes. Un resultado negativo muestra un faltante de caja que todavía no está financiado.</t>
      </text>
    </comment>
    <comment authorId="0" ref="D25">
      <text>
        <t xml:space="preserve">Mes 1. Reserva mínima definida en Configuracion. Se usa para comparar; no es un pago ni una cuenta que reste al saldo final.</t>
      </text>
    </comment>
    <comment authorId="0" ref="AJ24">
      <text>
        <t xml:space="preserve">Mes 33. Saldo inicial más flujo neto del mes. Un resultado negativo muestra un faltante de caja que todavía no está financiado.</t>
      </text>
    </comment>
    <comment authorId="0" ref="E25">
      <text>
        <t xml:space="preserve">Mes 2. Reserva mínima definida en Configuracion. Se usa para comparar; no es un pago ni una cuenta que reste al saldo final.</t>
      </text>
    </comment>
    <comment authorId="0" ref="AK24">
      <text>
        <t xml:space="preserve">Mes 34. Saldo inicial más flujo neto del mes. Un resultado negativo muestra un faltante de caja que todavía no está financiado.</t>
      </text>
    </comment>
    <comment authorId="0" ref="F25">
      <text>
        <t xml:space="preserve">Mes 3. Reserva mínima definida en Configuracion. Se usa para comparar; no es un pago ni una cuenta que reste al saldo final.</t>
      </text>
    </comment>
    <comment authorId="0" ref="AL24">
      <text>
        <t xml:space="preserve">Mes 35. Saldo inicial más flujo neto del mes. Un resultado negativo muestra un faltante de caja que todavía no está financiado.</t>
      </text>
    </comment>
    <comment authorId="0" ref="G25">
      <text>
        <t xml:space="preserve">Mes 4. Reserva mínima definida en Configuracion. Se usa para comparar; no es un pago ni una cuenta que reste al saldo final.</t>
      </text>
    </comment>
    <comment authorId="0" ref="AM24">
      <text>
        <t xml:space="preserve">Mes 36. Saldo inicial más flujo neto del mes. Un resultado negativo muestra un faltante de caja que todavía no está financiado.</t>
      </text>
    </comment>
    <comment authorId="0" ref="H25">
      <text>
        <t xml:space="preserve">Mes 5. Reserva mínima definida en Configuracion. Se usa para comparar; no es un pago ni una cuenta que reste al saldo final.</t>
      </text>
    </comment>
    <comment authorId="0" ref="AN24">
      <text>
        <t xml:space="preserve">Mes 37. Saldo inicial más flujo neto del mes. Un resultado negativo muestra un faltante de caja que todavía no está financiado.</t>
      </text>
    </comment>
    <comment authorId="0" ref="I25">
      <text>
        <t xml:space="preserve">Mes 6. Reserva mínima definida en Configuracion. Se usa para comparar; no es un pago ni una cuenta que reste al saldo final.</t>
      </text>
    </comment>
    <comment authorId="0" ref="AO24">
      <text>
        <t xml:space="preserve">Mes 38. Saldo inicial más flujo neto del mes. Un resultado negativo muestra un faltante de caja que todavía no está financiado.</t>
      </text>
    </comment>
    <comment authorId="0" ref="J25">
      <text>
        <t xml:space="preserve">Mes 7. Reserva mínima definida en Configuracion. Se usa para comparar; no es un pago ni una cuenta que reste al saldo final.</t>
      </text>
    </comment>
    <comment authorId="0" ref="AP24">
      <text>
        <t xml:space="preserve">Mes 39. Saldo inicial más flujo neto del mes. Un resultado negativo muestra un faltante de caja que todavía no está financiado.</t>
      </text>
    </comment>
    <comment authorId="0" ref="K25">
      <text>
        <t xml:space="preserve">Mes 8. Reserva mínima definida en Configuracion. Se usa para comparar; no es un pago ni una cuenta que reste al saldo final.</t>
      </text>
    </comment>
    <comment authorId="0" ref="AQ24">
      <text>
        <t xml:space="preserve">Mes 40. Saldo inicial más flujo neto del mes. Un resultado negativo muestra un faltante de caja que todavía no está financiado.</t>
      </text>
    </comment>
    <comment authorId="0" ref="L25">
      <text>
        <t xml:space="preserve">Mes 9. Reserva mínima definida en Configuracion. Se usa para comparar; no es un pago ni una cuenta que reste al saldo final.</t>
      </text>
    </comment>
    <comment authorId="0" ref="AR24">
      <text>
        <t xml:space="preserve">Mes 41. Saldo inicial más flujo neto del mes. Un resultado negativo muestra un faltante de caja que todavía no está financiado.</t>
      </text>
    </comment>
    <comment authorId="0" ref="M25">
      <text>
        <t xml:space="preserve">Mes 10. Reserva mínima definida en Configuracion. Se usa para comparar; no es un pago ni una cuenta que reste al saldo final.</t>
      </text>
    </comment>
    <comment authorId="0" ref="AS24">
      <text>
        <t xml:space="preserve">Mes 42. Saldo inicial más flujo neto del mes. Un resultado negativo muestra un faltante de caja que todavía no está financiado.</t>
      </text>
    </comment>
    <comment authorId="0" ref="N25">
      <text>
        <t xml:space="preserve">Mes 11. Reserva mínima definida en Configuracion. Se usa para comparar; no es un pago ni una cuenta que reste al saldo final.</t>
      </text>
    </comment>
    <comment authorId="0" ref="AT24">
      <text>
        <t xml:space="preserve">Mes 43. Saldo inicial más flujo neto del mes. Un resultado negativo muestra un faltante de caja que todavía no está financiado.</t>
      </text>
    </comment>
    <comment authorId="0" ref="O25">
      <text>
        <t xml:space="preserve">Mes 12. Reserva mínima definida en Configuracion. Se usa para comparar; no es un pago ni una cuenta que reste al saldo final.</t>
      </text>
    </comment>
    <comment authorId="0" ref="AU24">
      <text>
        <t xml:space="preserve">Mes 44. Saldo inicial más flujo neto del mes. Un resultado negativo muestra un faltante de caja que todavía no está financiado.</t>
      </text>
    </comment>
    <comment authorId="0" ref="P25">
      <text>
        <t xml:space="preserve">Mes 13. Reserva mínima definida en Configuracion. Se usa para comparar; no es un pago ni una cuenta que reste al saldo final.</t>
      </text>
    </comment>
    <comment authorId="0" ref="AV24">
      <text>
        <t xml:space="preserve">Mes 45. Saldo inicial más flujo neto del mes. Un resultado negativo muestra un faltante de caja que todavía no está financiado.</t>
      </text>
    </comment>
    <comment authorId="0" ref="Q25">
      <text>
        <t xml:space="preserve">Mes 14. Reserva mínima definida en Configuracion. Se usa para comparar; no es un pago ni una cuenta que reste al saldo final.</t>
      </text>
    </comment>
    <comment authorId="0" ref="AW24">
      <text>
        <t xml:space="preserve">Mes 46. Saldo inicial más flujo neto del mes. Un resultado negativo muestra un faltante de caja que todavía no está financiado.</t>
      </text>
    </comment>
    <comment authorId="0" ref="R25">
      <text>
        <t xml:space="preserve">Mes 15. Reserva mínima definida en Configuracion. Se usa para comparar; no es un pago ni una cuenta que reste al saldo final.</t>
      </text>
    </comment>
    <comment authorId="0" ref="AX24">
      <text>
        <t xml:space="preserve">Mes 47. Saldo inicial más flujo neto del mes. Un resultado negativo muestra un faltante de caja que todavía no está financiado.</t>
      </text>
    </comment>
    <comment authorId="0" ref="S25">
      <text>
        <t xml:space="preserve">Mes 16. Reserva mínima definida en Configuracion. Se usa para comparar; no es un pago ni una cuenta que reste al saldo final.</t>
      </text>
    </comment>
    <comment authorId="0" ref="AY24">
      <text>
        <t xml:space="preserve">Mes 48. Saldo inicial más flujo neto del mes. Un resultado negativo muestra un faltante de caja que todavía no está financiado.</t>
      </text>
    </comment>
    <comment authorId="0" ref="T25">
      <text>
        <t xml:space="preserve">Mes 17. Reserva mínima definida en Configuracion. Se usa para comparar; no es un pago ni una cuenta que reste al saldo final.</t>
      </text>
    </comment>
    <comment authorId="0" ref="AZ24">
      <text>
        <t xml:space="preserve">Mes 49. Saldo inicial más flujo neto del mes. Un resultado negativo muestra un faltante de caja que todavía no está financiado.</t>
      </text>
    </comment>
    <comment authorId="0" ref="U25">
      <text>
        <t xml:space="preserve">Mes 18. Reserva mínima definida en Configuracion. Se usa para comparar; no es un pago ni una cuenta que reste al saldo final.</t>
      </text>
    </comment>
    <comment authorId="0" ref="BA24">
      <text>
        <t xml:space="preserve">Mes 50. Saldo inicial más flujo neto del mes. Un resultado negativo muestra un faltante de caja que todavía no está financiado.</t>
      </text>
    </comment>
    <comment authorId="0" ref="V25">
      <text>
        <t xml:space="preserve">Mes 19. Reserva mínima definida en Configuracion. Se usa para comparar; no es un pago ni una cuenta que reste al saldo final.</t>
      </text>
    </comment>
    <comment authorId="0" ref="BB24">
      <text>
        <t xml:space="preserve">Mes 51. Saldo inicial más flujo neto del mes. Un resultado negativo muestra un faltante de caja que todavía no está financiado.</t>
      </text>
    </comment>
    <comment authorId="0" ref="W25">
      <text>
        <t xml:space="preserve">Mes 20. Reserva mínima definida en Configuracion. Se usa para comparar; no es un pago ni una cuenta que reste al saldo final.</t>
      </text>
    </comment>
    <comment authorId="0" ref="BC24">
      <text>
        <t xml:space="preserve">Mes 52. Saldo inicial más flujo neto del mes. Un resultado negativo muestra un faltante de caja que todavía no está financiado.</t>
      </text>
    </comment>
    <comment authorId="0" ref="X25">
      <text>
        <t xml:space="preserve">Mes 21. Reserva mínima definida en Configuracion. Se usa para comparar; no es un pago ni una cuenta que reste al saldo final.</t>
      </text>
    </comment>
    <comment authorId="0" ref="BD24">
      <text>
        <t xml:space="preserve">Mes 53. Saldo inicial más flujo neto del mes. Un resultado negativo muestra un faltante de caja que todavía no está financiado.</t>
      </text>
    </comment>
    <comment authorId="0" ref="Y25">
      <text>
        <t xml:space="preserve">Mes 22. Reserva mínima definida en Configuracion. Se usa para comparar; no es un pago ni una cuenta que reste al saldo final.</t>
      </text>
    </comment>
    <comment authorId="0" ref="BE24">
      <text>
        <t xml:space="preserve">Mes 54. Saldo inicial más flujo neto del mes. Un resultado negativo muestra un faltante de caja que todavía no está financiado.</t>
      </text>
    </comment>
    <comment authorId="0" ref="Z25">
      <text>
        <t xml:space="preserve">Mes 23. Reserva mínima definida en Configuracion. Se usa para comparar; no es un pago ni una cuenta que reste al saldo final.</t>
      </text>
    </comment>
    <comment authorId="0" ref="BF24">
      <text>
        <t xml:space="preserve">Mes 55. Saldo inicial más flujo neto del mes. Un resultado negativo muestra un faltante de caja que todavía no está financiado.</t>
      </text>
    </comment>
    <comment authorId="0" ref="AA25">
      <text>
        <t xml:space="preserve">Mes 24. Reserva mínima definida en Configuracion. Se usa para comparar; no es un pago ni una cuenta que reste al saldo final.</t>
      </text>
    </comment>
    <comment authorId="0" ref="BG24">
      <text>
        <t xml:space="preserve">Mes 56. Saldo inicial más flujo neto del mes. Un resultado negativo muestra un faltante de caja que todavía no está financiado.</t>
      </text>
    </comment>
    <comment authorId="0" ref="AB25">
      <text>
        <t xml:space="preserve">Mes 25. Reserva mínima definida en Configuracion. Se usa para comparar; no es un pago ni una cuenta que reste al saldo final.</t>
      </text>
    </comment>
    <comment authorId="0" ref="BH24">
      <text>
        <t xml:space="preserve">Mes 57. Saldo inicial más flujo neto del mes. Un resultado negativo muestra un faltante de caja que todavía no está financiado.</t>
      </text>
    </comment>
    <comment authorId="0" ref="AC25">
      <text>
        <t xml:space="preserve">Mes 26. Reserva mínima definida en Configuracion. Se usa para comparar; no es un pago ni una cuenta que reste al saldo final.</t>
      </text>
    </comment>
    <comment authorId="0" ref="BI24">
      <text>
        <t xml:space="preserve">Mes 58. Saldo inicial más flujo neto del mes. Un resultado negativo muestra un faltante de caja que todavía no está financiado.</t>
      </text>
    </comment>
    <comment authorId="0" ref="AD25">
      <text>
        <t xml:space="preserve">Mes 27. Reserva mínima definida en Configuracion. Se usa para comparar; no es un pago ni una cuenta que reste al saldo final.</t>
      </text>
    </comment>
    <comment authorId="0" ref="BJ24">
      <text>
        <t xml:space="preserve">Mes 59. Saldo inicial más flujo neto del mes. Un resultado negativo muestra un faltante de caja que todavía no está financiado.</t>
      </text>
    </comment>
    <comment authorId="0" ref="AE25">
      <text>
        <t xml:space="preserve">Mes 28. Reserva mínima definida en Configuracion. Se usa para comparar; no es un pago ni una cuenta que reste al saldo final.</t>
      </text>
    </comment>
    <comment authorId="0" ref="BK24">
      <text>
        <t xml:space="preserve">Mes 60. Saldo inicial más flujo neto del mes. Un resultado negativo muestra un faltante de caja que todavía no está financiado.</t>
      </text>
    </comment>
    <comment authorId="0" ref="AF25">
      <text>
        <t xml:space="preserve">Mes 29. Reserva mínima definida en Configuracion. Se usa para comparar; no es un pago ni una cuenta que reste al saldo final.</t>
      </text>
    </comment>
    <comment authorId="0" ref="AG25">
      <text>
        <t xml:space="preserve">Mes 30. Reserva mínima definida en Configuracion. Se usa para comparar; no es un pago ni una cuenta que reste al saldo final.</t>
      </text>
    </comment>
    <comment authorId="0" ref="AH25">
      <text>
        <t xml:space="preserve">Mes 31. Reserva mínima definida en Configuracion. Se usa para comparar; no es un pago ni una cuenta que reste al saldo final.</t>
      </text>
    </comment>
    <comment authorId="0" ref="C26">
      <text>
        <t xml:space="preserve">MAX(0, saldo final - caja mínima). Monto que queda sobre la reserva deseada.</t>
      </text>
    </comment>
    <comment authorId="0" ref="AI25">
      <text>
        <t xml:space="preserve">Mes 32. Reserva mínima definida en Configuracion. Se usa para comparar; no es un pago ni una cuenta que reste al saldo final.</t>
      </text>
    </comment>
    <comment authorId="0" ref="D26">
      <text>
        <t xml:space="preserve">Mes 1. MAX(0, saldo final - caja mínima). Monto que queda sobre la reserva deseada.</t>
      </text>
    </comment>
    <comment authorId="0" ref="AJ25">
      <text>
        <t xml:space="preserve">Mes 33. Reserva mínima definida en Configuracion. Se usa para comparar; no es un pago ni una cuenta que reste al saldo final.</t>
      </text>
    </comment>
    <comment authorId="0" ref="E26">
      <text>
        <t xml:space="preserve">Mes 2. MAX(0, saldo final - caja mínima). Monto que queda sobre la reserva deseada.</t>
      </text>
    </comment>
    <comment authorId="0" ref="AK25">
      <text>
        <t xml:space="preserve">Mes 34. Reserva mínima definida en Configuracion. Se usa para comparar; no es un pago ni una cuenta que reste al saldo final.</t>
      </text>
    </comment>
    <comment authorId="0" ref="F26">
      <text>
        <t xml:space="preserve">Mes 3. MAX(0, saldo final - caja mínima). Monto que queda sobre la reserva deseada.</t>
      </text>
    </comment>
    <comment authorId="0" ref="AL25">
      <text>
        <t xml:space="preserve">Mes 35. Reserva mínima definida en Configuracion. Se usa para comparar; no es un pago ni una cuenta que reste al saldo final.</t>
      </text>
    </comment>
    <comment authorId="0" ref="G26">
      <text>
        <t xml:space="preserve">Mes 4. MAX(0, saldo final - caja mínima). Monto que queda sobre la reserva deseada.</t>
      </text>
    </comment>
    <comment authorId="0" ref="AM25">
      <text>
        <t xml:space="preserve">Mes 36. Reserva mínima definida en Configuracion. Se usa para comparar; no es un pago ni una cuenta que reste al saldo final.</t>
      </text>
    </comment>
    <comment authorId="0" ref="H26">
      <text>
        <t xml:space="preserve">Mes 5. MAX(0, saldo final - caja mínima). Monto que queda sobre la reserva deseada.</t>
      </text>
    </comment>
    <comment authorId="0" ref="AN25">
      <text>
        <t xml:space="preserve">Mes 37. Reserva mínima definida en Configuracion. Se usa para comparar; no es un pago ni una cuenta que reste al saldo final.</t>
      </text>
    </comment>
    <comment authorId="0" ref="I26">
      <text>
        <t xml:space="preserve">Mes 6. MAX(0, saldo final - caja mínima). Monto que queda sobre la reserva deseada.</t>
      </text>
    </comment>
    <comment authorId="0" ref="AO25">
      <text>
        <t xml:space="preserve">Mes 38. Reserva mínima definida en Configuracion. Se usa para comparar; no es un pago ni una cuenta que reste al saldo final.</t>
      </text>
    </comment>
    <comment authorId="0" ref="J26">
      <text>
        <t xml:space="preserve">Mes 7. MAX(0, saldo final - caja mínima). Monto que queda sobre la reserva deseada.</t>
      </text>
    </comment>
    <comment authorId="0" ref="AP25">
      <text>
        <t xml:space="preserve">Mes 39. Reserva mínima definida en Configuracion. Se usa para comparar; no es un pago ni una cuenta que reste al saldo final.</t>
      </text>
    </comment>
    <comment authorId="0" ref="K26">
      <text>
        <t xml:space="preserve">Mes 8. MAX(0, saldo final - caja mínima). Monto que queda sobre la reserva deseada.</t>
      </text>
    </comment>
    <comment authorId="0" ref="AQ25">
      <text>
        <t xml:space="preserve">Mes 40. Reserva mínima definida en Configuracion. Se usa para comparar; no es un pago ni una cuenta que reste al saldo final.</t>
      </text>
    </comment>
    <comment authorId="0" ref="L26">
      <text>
        <t xml:space="preserve">Mes 9. MAX(0, saldo final - caja mínima). Monto que queda sobre la reserva deseada.</t>
      </text>
    </comment>
    <comment authorId="0" ref="AR25">
      <text>
        <t xml:space="preserve">Mes 41. Reserva mínima definida en Configuracion. Se usa para comparar; no es un pago ni una cuenta que reste al saldo final.</t>
      </text>
    </comment>
    <comment authorId="0" ref="M26">
      <text>
        <t xml:space="preserve">Mes 10. MAX(0, saldo final - caja mínima). Monto que queda sobre la reserva deseada.</t>
      </text>
    </comment>
    <comment authorId="0" ref="AS25">
      <text>
        <t xml:space="preserve">Mes 42. Reserva mínima definida en Configuracion. Se usa para comparar; no es un pago ni una cuenta que reste al saldo final.</t>
      </text>
    </comment>
    <comment authorId="0" ref="N26">
      <text>
        <t xml:space="preserve">Mes 11. MAX(0, saldo final - caja mínima). Monto que queda sobre la reserva deseada.</t>
      </text>
    </comment>
    <comment authorId="0" ref="AT25">
      <text>
        <t xml:space="preserve">Mes 43. Reserva mínima definida en Configuracion. Se usa para comparar; no es un pago ni una cuenta que reste al saldo final.</t>
      </text>
    </comment>
    <comment authorId="0" ref="O26">
      <text>
        <t xml:space="preserve">Mes 12. MAX(0, saldo final - caja mínima). Monto que queda sobre la reserva deseada.</t>
      </text>
    </comment>
    <comment authorId="0" ref="AU25">
      <text>
        <t xml:space="preserve">Mes 44. Reserva mínima definida en Configuracion. Se usa para comparar; no es un pago ni una cuenta que reste al saldo final.</t>
      </text>
    </comment>
    <comment authorId="0" ref="P26">
      <text>
        <t xml:space="preserve">Mes 13. MAX(0, saldo final - caja mínima). Monto que queda sobre la reserva deseada.</t>
      </text>
    </comment>
    <comment authorId="0" ref="AV25">
      <text>
        <t xml:space="preserve">Mes 45. Reserva mínima definida en Configuracion. Se usa para comparar; no es un pago ni una cuenta que reste al saldo final.</t>
      </text>
    </comment>
    <comment authorId="0" ref="Q26">
      <text>
        <t xml:space="preserve">Mes 14. MAX(0, saldo final - caja mínima). Monto que queda sobre la reserva deseada.</t>
      </text>
    </comment>
    <comment authorId="0" ref="AW25">
      <text>
        <t xml:space="preserve">Mes 46. Reserva mínima definida en Configuracion. Se usa para comparar; no es un pago ni una cuenta que reste al saldo final.</t>
      </text>
    </comment>
    <comment authorId="0" ref="R26">
      <text>
        <t xml:space="preserve">Mes 15. MAX(0, saldo final - caja mínima). Monto que queda sobre la reserva deseada.</t>
      </text>
    </comment>
    <comment authorId="0" ref="AX25">
      <text>
        <t xml:space="preserve">Mes 47. Reserva mínima definida en Configuracion. Se usa para comparar; no es un pago ni una cuenta que reste al saldo final.</t>
      </text>
    </comment>
    <comment authorId="0" ref="S26">
      <text>
        <t xml:space="preserve">Mes 16. MAX(0, saldo final - caja mínima). Monto que queda sobre la reserva deseada.</t>
      </text>
    </comment>
    <comment authorId="0" ref="AY25">
      <text>
        <t xml:space="preserve">Mes 48. Reserva mínima definida en Configuracion. Se usa para comparar; no es un pago ni una cuenta que reste al saldo final.</t>
      </text>
    </comment>
    <comment authorId="0" ref="T26">
      <text>
        <t xml:space="preserve">Mes 17. MAX(0, saldo final - caja mínima). Monto que queda sobre la reserva deseada.</t>
      </text>
    </comment>
    <comment authorId="0" ref="AZ25">
      <text>
        <t xml:space="preserve">Mes 49. Reserva mínima definida en Configuracion. Se usa para comparar; no es un pago ni una cuenta que reste al saldo final.</t>
      </text>
    </comment>
    <comment authorId="0" ref="U26">
      <text>
        <t xml:space="preserve">Mes 18. MAX(0, saldo final - caja mínima). Monto que queda sobre la reserva deseada.</t>
      </text>
    </comment>
    <comment authorId="0" ref="BA25">
      <text>
        <t xml:space="preserve">Mes 50. Reserva mínima definida en Configuracion. Se usa para comparar; no es un pago ni una cuenta que reste al saldo final.</t>
      </text>
    </comment>
    <comment authorId="0" ref="V26">
      <text>
        <t xml:space="preserve">Mes 19. MAX(0, saldo final - caja mínima). Monto que queda sobre la reserva deseada.</t>
      </text>
    </comment>
    <comment authorId="0" ref="BB25">
      <text>
        <t xml:space="preserve">Mes 51. Reserva mínima definida en Configuracion. Se usa para comparar; no es un pago ni una cuenta que reste al saldo final.</t>
      </text>
    </comment>
    <comment authorId="0" ref="W26">
      <text>
        <t xml:space="preserve">Mes 20. MAX(0, saldo final - caja mínima). Monto que queda sobre la reserva deseada.</t>
      </text>
    </comment>
    <comment authorId="0" ref="BC25">
      <text>
        <t xml:space="preserve">Mes 52. Reserva mínima definida en Configuracion. Se usa para comparar; no es un pago ni una cuenta que reste al saldo final.</t>
      </text>
    </comment>
    <comment authorId="0" ref="X26">
      <text>
        <t xml:space="preserve">Mes 21. MAX(0, saldo final - caja mínima). Monto que queda sobre la reserva deseada.</t>
      </text>
    </comment>
    <comment authorId="0" ref="BD25">
      <text>
        <t xml:space="preserve">Mes 53. Reserva mínima definida en Configuracion. Se usa para comparar; no es un pago ni una cuenta que reste al saldo final.</t>
      </text>
    </comment>
    <comment authorId="0" ref="Y26">
      <text>
        <t xml:space="preserve">Mes 22. MAX(0, saldo final - caja mínima). Monto que queda sobre la reserva deseada.</t>
      </text>
    </comment>
    <comment authorId="0" ref="BE25">
      <text>
        <t xml:space="preserve">Mes 54. Reserva mínima definida en Configuracion. Se usa para comparar; no es un pago ni una cuenta que reste al saldo final.</t>
      </text>
    </comment>
    <comment authorId="0" ref="Z26">
      <text>
        <t xml:space="preserve">Mes 23. MAX(0, saldo final - caja mínima). Monto que queda sobre la reserva deseada.</t>
      </text>
    </comment>
    <comment authorId="0" ref="BF25">
      <text>
        <t xml:space="preserve">Mes 55. Reserva mínima definida en Configuracion. Se usa para comparar; no es un pago ni una cuenta que reste al saldo final.</t>
      </text>
    </comment>
    <comment authorId="0" ref="AA26">
      <text>
        <t xml:space="preserve">Mes 24. MAX(0, saldo final - caja mínima). Monto que queda sobre la reserva deseada.</t>
      </text>
    </comment>
    <comment authorId="0" ref="BG25">
      <text>
        <t xml:space="preserve">Mes 56. Reserva mínima definida en Configuracion. Se usa para comparar; no es un pago ni una cuenta que reste al saldo final.</t>
      </text>
    </comment>
    <comment authorId="0" ref="AB26">
      <text>
        <t xml:space="preserve">Mes 25. MAX(0, saldo final - caja mínima). Monto que queda sobre la reserva deseada.</t>
      </text>
    </comment>
    <comment authorId="0" ref="BH25">
      <text>
        <t xml:space="preserve">Mes 57. Reserva mínima definida en Configuracion. Se usa para comparar; no es un pago ni una cuenta que reste al saldo final.</t>
      </text>
    </comment>
    <comment authorId="0" ref="AC26">
      <text>
        <t xml:space="preserve">Mes 26. MAX(0, saldo final - caja mínima). Monto que queda sobre la reserva deseada.</t>
      </text>
    </comment>
    <comment authorId="0" ref="BI25">
      <text>
        <t xml:space="preserve">Mes 58. Reserva mínima definida en Configuracion. Se usa para comparar; no es un pago ni una cuenta que reste al saldo final.</t>
      </text>
    </comment>
    <comment authorId="0" ref="AD26">
      <text>
        <t xml:space="preserve">Mes 27. MAX(0, saldo final - caja mínima). Monto que queda sobre la reserva deseada.</t>
      </text>
    </comment>
    <comment authorId="0" ref="BJ25">
      <text>
        <t xml:space="preserve">Mes 59. Reserva mínima definida en Configuracion. Se usa para comparar; no es un pago ni una cuenta que reste al saldo final.</t>
      </text>
    </comment>
    <comment authorId="0" ref="AE26">
      <text>
        <t xml:space="preserve">Mes 28. MAX(0, saldo final - caja mínima). Monto que queda sobre la reserva deseada.</t>
      </text>
    </comment>
    <comment authorId="0" ref="BK25">
      <text>
        <t xml:space="preserve">Mes 60. Reserva mínima definida en Configuracion. Se usa para comparar; no es un pago ni una cuenta que reste al saldo final.</t>
      </text>
    </comment>
    <comment authorId="0" ref="AF26">
      <text>
        <t xml:space="preserve">Mes 29. MAX(0, saldo final - caja mínima). Monto que queda sobre la reserva deseada.</t>
      </text>
    </comment>
    <comment authorId="0" ref="AG26">
      <text>
        <t xml:space="preserve">Mes 30. MAX(0, saldo final - caja mínima). Monto que queda sobre la reserva deseada.</t>
      </text>
    </comment>
    <comment authorId="0" ref="AH26">
      <text>
        <t xml:space="preserve">Mes 31. MAX(0, saldo final - caja mínima). Monto que queda sobre la reserva deseada.</t>
      </text>
    </comment>
    <comment authorId="0" ref="C27">
      <text>
        <t xml:space="preserve">MAX(0, caja mínima - saldo final). Recursos adicionales que faltan para llegar a la reserva. No se agregan automáticamente al saldo.</t>
      </text>
    </comment>
    <comment authorId="0" ref="AI26">
      <text>
        <t xml:space="preserve">Mes 32. MAX(0, saldo final - caja mínima). Monto que queda sobre la reserva deseada.</t>
      </text>
    </comment>
    <comment authorId="0" ref="D27">
      <text>
        <t xml:space="preserve">Mes 1. MAX(0, caja mínima - saldo final). Recursos adicionales que faltan para llegar a la reserva. No se agregan automáticamente al saldo.</t>
      </text>
    </comment>
    <comment authorId="0" ref="AJ26">
      <text>
        <t xml:space="preserve">Mes 33. MAX(0, saldo final - caja mínima). Monto que queda sobre la reserva deseada.</t>
      </text>
    </comment>
    <comment authorId="0" ref="E27">
      <text>
        <t xml:space="preserve">Mes 2. MAX(0, caja mínima - saldo final). Recursos adicionales que faltan para llegar a la reserva. No se agregan automáticamente al saldo.</t>
      </text>
    </comment>
    <comment authorId="0" ref="AK26">
      <text>
        <t xml:space="preserve">Mes 34. MAX(0, saldo final - caja mínima). Monto que queda sobre la reserva deseada.</t>
      </text>
    </comment>
    <comment authorId="0" ref="F27">
      <text>
        <t xml:space="preserve">Mes 3. MAX(0, caja mínima - saldo final). Recursos adicionales que faltan para llegar a la reserva. No se agregan automáticamente al saldo.</t>
      </text>
    </comment>
    <comment authorId="0" ref="AL26">
      <text>
        <t xml:space="preserve">Mes 35. MAX(0, saldo final - caja mínima). Monto que queda sobre la reserva deseada.</t>
      </text>
    </comment>
    <comment authorId="0" ref="G27">
      <text>
        <t xml:space="preserve">Mes 4. MAX(0, caja mínima - saldo final). Recursos adicionales que faltan para llegar a la reserva. No se agregan automáticamente al saldo.</t>
      </text>
    </comment>
    <comment authorId="0" ref="AM26">
      <text>
        <t xml:space="preserve">Mes 36. MAX(0, saldo final - caja mínima). Monto que queda sobre la reserva deseada.</t>
      </text>
    </comment>
    <comment authorId="0" ref="H27">
      <text>
        <t xml:space="preserve">Mes 5. MAX(0, caja mínima - saldo final). Recursos adicionales que faltan para llegar a la reserva. No se agregan automáticamente al saldo.</t>
      </text>
    </comment>
    <comment authorId="0" ref="AN26">
      <text>
        <t xml:space="preserve">Mes 37. MAX(0, saldo final - caja mínima). Monto que queda sobre la reserva deseada.</t>
      </text>
    </comment>
    <comment authorId="0" ref="I27">
      <text>
        <t xml:space="preserve">Mes 6. MAX(0, caja mínima - saldo final). Recursos adicionales que faltan para llegar a la reserva. No se agregan automáticamente al saldo.</t>
      </text>
    </comment>
    <comment authorId="0" ref="AO26">
      <text>
        <t xml:space="preserve">Mes 38. MAX(0, saldo final - caja mínima). Monto que queda sobre la reserva deseada.</t>
      </text>
    </comment>
    <comment authorId="0" ref="J27">
      <text>
        <t xml:space="preserve">Mes 7. MAX(0, caja mínima - saldo final). Recursos adicionales que faltan para llegar a la reserva. No se agregan automáticamente al saldo.</t>
      </text>
    </comment>
    <comment authorId="0" ref="AP26">
      <text>
        <t xml:space="preserve">Mes 39. MAX(0, saldo final - caja mínima). Monto que queda sobre la reserva deseada.</t>
      </text>
    </comment>
    <comment authorId="0" ref="K27">
      <text>
        <t xml:space="preserve">Mes 8. MAX(0, caja mínima - saldo final). Recursos adicionales que faltan para llegar a la reserva. No se agregan automáticamente al saldo.</t>
      </text>
    </comment>
    <comment authorId="0" ref="AQ26">
      <text>
        <t xml:space="preserve">Mes 40. MAX(0, saldo final - caja mínima). Monto que queda sobre la reserva deseada.</t>
      </text>
    </comment>
    <comment authorId="0" ref="L27">
      <text>
        <t xml:space="preserve">Mes 9. MAX(0, caja mínima - saldo final). Recursos adicionales que faltan para llegar a la reserva. No se agregan automáticamente al saldo.</t>
      </text>
    </comment>
    <comment authorId="0" ref="AR26">
      <text>
        <t xml:space="preserve">Mes 41. MAX(0, saldo final - caja mínima). Monto que queda sobre la reserva deseada.</t>
      </text>
    </comment>
    <comment authorId="0" ref="M27">
      <text>
        <t xml:space="preserve">Mes 10. MAX(0, caja mínima - saldo final). Recursos adicionales que faltan para llegar a la reserva. No se agregan automáticamente al saldo.</t>
      </text>
    </comment>
    <comment authorId="0" ref="AS26">
      <text>
        <t xml:space="preserve">Mes 42. MAX(0, saldo final - caja mínima). Monto que queda sobre la reserva deseada.</t>
      </text>
    </comment>
    <comment authorId="0" ref="N27">
      <text>
        <t xml:space="preserve">Mes 11. MAX(0, caja mínima - saldo final). Recursos adicionales que faltan para llegar a la reserva. No se agregan automáticamente al saldo.</t>
      </text>
    </comment>
    <comment authorId="0" ref="AT26">
      <text>
        <t xml:space="preserve">Mes 43. MAX(0, saldo final - caja mínima). Monto que queda sobre la reserva deseada.</t>
      </text>
    </comment>
    <comment authorId="0" ref="O27">
      <text>
        <t xml:space="preserve">Mes 12. MAX(0, caja mínima - saldo final). Recursos adicionales que faltan para llegar a la reserva. No se agregan automáticamente al saldo.</t>
      </text>
    </comment>
    <comment authorId="0" ref="AU26">
      <text>
        <t xml:space="preserve">Mes 44. MAX(0, saldo final - caja mínima). Monto que queda sobre la reserva deseada.</t>
      </text>
    </comment>
    <comment authorId="0" ref="P27">
      <text>
        <t xml:space="preserve">Mes 13. MAX(0, caja mínima - saldo final). Recursos adicionales que faltan para llegar a la reserva. No se agregan automáticamente al saldo.</t>
      </text>
    </comment>
    <comment authorId="0" ref="AV26">
      <text>
        <t xml:space="preserve">Mes 45. MAX(0, saldo final - caja mínima). Monto que queda sobre la reserva deseada.</t>
      </text>
    </comment>
    <comment authorId="0" ref="Q27">
      <text>
        <t xml:space="preserve">Mes 14. MAX(0, caja mínima - saldo final). Recursos adicionales que faltan para llegar a la reserva. No se agregan automáticamente al saldo.</t>
      </text>
    </comment>
    <comment authorId="0" ref="AW26">
      <text>
        <t xml:space="preserve">Mes 46. MAX(0, saldo final - caja mínima). Monto que queda sobre la reserva deseada.</t>
      </text>
    </comment>
    <comment authorId="0" ref="R27">
      <text>
        <t xml:space="preserve">Mes 15. MAX(0, caja mínima - saldo final). Recursos adicionales que faltan para llegar a la reserva. No se agregan automáticamente al saldo.</t>
      </text>
    </comment>
    <comment authorId="0" ref="AX26">
      <text>
        <t xml:space="preserve">Mes 47. MAX(0, saldo final - caja mínima). Monto que queda sobre la reserva deseada.</t>
      </text>
    </comment>
    <comment authorId="0" ref="S27">
      <text>
        <t xml:space="preserve">Mes 16. MAX(0, caja mínima - saldo final). Recursos adicionales que faltan para llegar a la reserva. No se agregan automáticamente al saldo.</t>
      </text>
    </comment>
    <comment authorId="0" ref="AY26">
      <text>
        <t xml:space="preserve">Mes 48. MAX(0, saldo final - caja mínima). Monto que queda sobre la reserva deseada.</t>
      </text>
    </comment>
    <comment authorId="0" ref="T27">
      <text>
        <t xml:space="preserve">Mes 17. MAX(0, caja mínima - saldo final). Recursos adicionales que faltan para llegar a la reserva. No se agregan automáticamente al saldo.</t>
      </text>
    </comment>
    <comment authorId="0" ref="AZ26">
      <text>
        <t xml:space="preserve">Mes 49. MAX(0, saldo final - caja mínima). Monto que queda sobre la reserva deseada.</t>
      </text>
    </comment>
    <comment authorId="0" ref="U27">
      <text>
        <t xml:space="preserve">Mes 18. MAX(0, caja mínima - saldo final). Recursos adicionales que faltan para llegar a la reserva. No se agregan automáticamente al saldo.</t>
      </text>
    </comment>
    <comment authorId="0" ref="BA26">
      <text>
        <t xml:space="preserve">Mes 50. MAX(0, saldo final - caja mínima). Monto que queda sobre la reserva deseada.</t>
      </text>
    </comment>
    <comment authorId="0" ref="V27">
      <text>
        <t xml:space="preserve">Mes 19. MAX(0, caja mínima - saldo final). Recursos adicionales que faltan para llegar a la reserva. No se agregan automáticamente al saldo.</t>
      </text>
    </comment>
    <comment authorId="0" ref="BB26">
      <text>
        <t xml:space="preserve">Mes 51. MAX(0, saldo final - caja mínima). Monto que queda sobre la reserva deseada.</t>
      </text>
    </comment>
    <comment authorId="0" ref="W27">
      <text>
        <t xml:space="preserve">Mes 20. MAX(0, caja mínima - saldo final). Recursos adicionales que faltan para llegar a la reserva. No se agregan automáticamente al saldo.</t>
      </text>
    </comment>
    <comment authorId="0" ref="BC26">
      <text>
        <t xml:space="preserve">Mes 52. MAX(0, saldo final - caja mínima). Monto que queda sobre la reserva deseada.</t>
      </text>
    </comment>
    <comment authorId="0" ref="X27">
      <text>
        <t xml:space="preserve">Mes 21. MAX(0, caja mínima - saldo final). Recursos adicionales que faltan para llegar a la reserva. No se agregan automáticamente al saldo.</t>
      </text>
    </comment>
    <comment authorId="0" ref="BD26">
      <text>
        <t xml:space="preserve">Mes 53. MAX(0, saldo final - caja mínima). Monto que queda sobre la reserva deseada.</t>
      </text>
    </comment>
    <comment authorId="0" ref="Y27">
      <text>
        <t xml:space="preserve">Mes 22. MAX(0, caja mínima - saldo final). Recursos adicionales que faltan para llegar a la reserva. No se agregan automáticamente al saldo.</t>
      </text>
    </comment>
    <comment authorId="0" ref="BE26">
      <text>
        <t xml:space="preserve">Mes 54. MAX(0, saldo final - caja mínima). Monto que queda sobre la reserva deseada.</t>
      </text>
    </comment>
    <comment authorId="0" ref="Z27">
      <text>
        <t xml:space="preserve">Mes 23. MAX(0, caja mínima - saldo final). Recursos adicionales que faltan para llegar a la reserva. No se agregan automáticamente al saldo.</t>
      </text>
    </comment>
    <comment authorId="0" ref="BF26">
      <text>
        <t xml:space="preserve">Mes 55. MAX(0, saldo final - caja mínima). Monto que queda sobre la reserva deseada.</t>
      </text>
    </comment>
    <comment authorId="0" ref="AA27">
      <text>
        <t xml:space="preserve">Mes 24. MAX(0, caja mínima - saldo final). Recursos adicionales que faltan para llegar a la reserva. No se agregan automáticamente al saldo.</t>
      </text>
    </comment>
    <comment authorId="0" ref="BG26">
      <text>
        <t xml:space="preserve">Mes 56. MAX(0, saldo final - caja mínima). Monto que queda sobre la reserva deseada.</t>
      </text>
    </comment>
    <comment authorId="0" ref="AB27">
      <text>
        <t xml:space="preserve">Mes 25. MAX(0, caja mínima - saldo final). Recursos adicionales que faltan para llegar a la reserva. No se agregan automáticamente al saldo.</t>
      </text>
    </comment>
    <comment authorId="0" ref="BH26">
      <text>
        <t xml:space="preserve">Mes 57. MAX(0, saldo final - caja mínima). Monto que queda sobre la reserva deseada.</t>
      </text>
    </comment>
    <comment authorId="0" ref="AC27">
      <text>
        <t xml:space="preserve">Mes 26. MAX(0, caja mínima - saldo final). Recursos adicionales que faltan para llegar a la reserva. No se agregan automáticamente al saldo.</t>
      </text>
    </comment>
    <comment authorId="0" ref="BI26">
      <text>
        <t xml:space="preserve">Mes 58. MAX(0, saldo final - caja mínima). Monto que queda sobre la reserva deseada.</t>
      </text>
    </comment>
    <comment authorId="0" ref="AD27">
      <text>
        <t xml:space="preserve">Mes 27. MAX(0, caja mínima - saldo final). Recursos adicionales que faltan para llegar a la reserva. No se agregan automáticamente al saldo.</t>
      </text>
    </comment>
    <comment authorId="0" ref="BJ26">
      <text>
        <t xml:space="preserve">Mes 59. MAX(0, saldo final - caja mínima). Monto que queda sobre la reserva deseada.</t>
      </text>
    </comment>
    <comment authorId="0" ref="AE27">
      <text>
        <t xml:space="preserve">Mes 28. MAX(0, caja mínima - saldo final). Recursos adicionales que faltan para llegar a la reserva. No se agregan automáticamente al saldo.</t>
      </text>
    </comment>
    <comment authorId="0" ref="BK26">
      <text>
        <t xml:space="preserve">Mes 60. MAX(0, saldo final - caja mínima). Monto que queda sobre la reserva deseada.</t>
      </text>
    </comment>
    <comment authorId="0" ref="AF27">
      <text>
        <t xml:space="preserve">Mes 29. MAX(0, caja mínima - saldo final). Recursos adicionales que faltan para llegar a la reserva. No se agregan automáticamente al saldo.</t>
      </text>
    </comment>
    <comment authorId="0" ref="AG27">
      <text>
        <t xml:space="preserve">Mes 30. MAX(0, caja mínima - saldo final). Recursos adicionales que faltan para llegar a la reserva. No se agregan automáticamente al saldo.</t>
      </text>
    </comment>
    <comment authorId="0" ref="AH27">
      <text>
        <t xml:space="preserve">Mes 31. MAX(0, caja mínima - saldo final). Recursos adicionales que faltan para llegar a la reserva. No se agregan automáticamente al saldo.</t>
      </text>
    </comment>
    <comment authorId="0" ref="C28">
      <text>
        <t xml:space="preserve">Déficit: saldo negativo. Bajo mínimo: saldo no negativo pero inferior a la reserva. Disponible: cumple la caja mínima.</t>
      </text>
    </comment>
    <comment authorId="0" ref="AI27">
      <text>
        <t xml:space="preserve">Mes 32. MAX(0, caja mínima - saldo final). Recursos adicionales que faltan para llegar a la reserva. No se agregan automáticamente al saldo.</t>
      </text>
    </comment>
    <comment authorId="0" ref="D28">
      <text>
        <t xml:space="preserve">Mes 1. Déficit: saldo negativo. Bajo mínimo: saldo no negativo pero inferior a la reserva. Disponible: cumple la caja mínima.</t>
      </text>
    </comment>
    <comment authorId="0" ref="AJ27">
      <text>
        <t xml:space="preserve">Mes 33. MAX(0, caja mínima - saldo final). Recursos adicionales que faltan para llegar a la reserva. No se agregan automáticamente al saldo.</t>
      </text>
    </comment>
    <comment authorId="0" ref="E28">
      <text>
        <t xml:space="preserve">Mes 2. Déficit: saldo negativo. Bajo mínimo: saldo no negativo pero inferior a la reserva. Disponible: cumple la caja mínima.</t>
      </text>
    </comment>
    <comment authorId="0" ref="AK27">
      <text>
        <t xml:space="preserve">Mes 34. MAX(0, caja mínima - saldo final). Recursos adicionales que faltan para llegar a la reserva. No se agregan automáticamente al saldo.</t>
      </text>
    </comment>
    <comment authorId="0" ref="F28">
      <text>
        <t xml:space="preserve">Mes 3. Déficit: saldo negativo. Bajo mínimo: saldo no negativo pero inferior a la reserva. Disponible: cumple la caja mínima.</t>
      </text>
    </comment>
    <comment authorId="0" ref="AL27">
      <text>
        <t xml:space="preserve">Mes 35. MAX(0, caja mínima - saldo final). Recursos adicionales que faltan para llegar a la reserva. No se agregan automáticamente al saldo.</t>
      </text>
    </comment>
    <comment authorId="0" ref="G28">
      <text>
        <t xml:space="preserve">Mes 4. Déficit: saldo negativo. Bajo mínimo: saldo no negativo pero inferior a la reserva. Disponible: cumple la caja mínima.</t>
      </text>
    </comment>
    <comment authorId="0" ref="AM27">
      <text>
        <t xml:space="preserve">Mes 36. MAX(0, caja mínima - saldo final). Recursos adicionales que faltan para llegar a la reserva. No se agregan automáticamente al saldo.</t>
      </text>
    </comment>
    <comment authorId="0" ref="H28">
      <text>
        <t xml:space="preserve">Mes 5. Déficit: saldo negativo. Bajo mínimo: saldo no negativo pero inferior a la reserva. Disponible: cumple la caja mínima.</t>
      </text>
    </comment>
    <comment authorId="0" ref="AN27">
      <text>
        <t xml:space="preserve">Mes 37. MAX(0, caja mínima - saldo final). Recursos adicionales que faltan para llegar a la reserva. No se agregan automáticamente al saldo.</t>
      </text>
    </comment>
    <comment authorId="0" ref="I28">
      <text>
        <t xml:space="preserve">Mes 6. Déficit: saldo negativo. Bajo mínimo: saldo no negativo pero inferior a la reserva. Disponible: cumple la caja mínima.</t>
      </text>
    </comment>
    <comment authorId="0" ref="AO27">
      <text>
        <t xml:space="preserve">Mes 38. MAX(0, caja mínima - saldo final). Recursos adicionales que faltan para llegar a la reserva. No se agregan automáticamente al saldo.</t>
      </text>
    </comment>
    <comment authorId="0" ref="J28">
      <text>
        <t xml:space="preserve">Mes 7. Déficit: saldo negativo. Bajo mínimo: saldo no negativo pero inferior a la reserva. Disponible: cumple la caja mínima.</t>
      </text>
    </comment>
    <comment authorId="0" ref="AP27">
      <text>
        <t xml:space="preserve">Mes 39. MAX(0, caja mínima - saldo final). Recursos adicionales que faltan para llegar a la reserva. No se agregan automáticamente al saldo.</t>
      </text>
    </comment>
    <comment authorId="0" ref="K28">
      <text>
        <t xml:space="preserve">Mes 8. Déficit: saldo negativo. Bajo mínimo: saldo no negativo pero inferior a la reserva. Disponible: cumple la caja mínima.</t>
      </text>
    </comment>
    <comment authorId="0" ref="AQ27">
      <text>
        <t xml:space="preserve">Mes 40. MAX(0, caja mínima - saldo final). Recursos adicionales que faltan para llegar a la reserva. No se agregan automáticamente al saldo.</t>
      </text>
    </comment>
    <comment authorId="0" ref="L28">
      <text>
        <t xml:space="preserve">Mes 9. Déficit: saldo negativo. Bajo mínimo: saldo no negativo pero inferior a la reserva. Disponible: cumple la caja mínima.</t>
      </text>
    </comment>
    <comment authorId="0" ref="AR27">
      <text>
        <t xml:space="preserve">Mes 41. MAX(0, caja mínima - saldo final). Recursos adicionales que faltan para llegar a la reserva. No se agregan automáticamente al saldo.</t>
      </text>
    </comment>
    <comment authorId="0" ref="M28">
      <text>
        <t xml:space="preserve">Mes 10. Déficit: saldo negativo. Bajo mínimo: saldo no negativo pero inferior a la reserva. Disponible: cumple la caja mínima.</t>
      </text>
    </comment>
    <comment authorId="0" ref="AS27">
      <text>
        <t xml:space="preserve">Mes 42. MAX(0, caja mínima - saldo final). Recursos adicionales que faltan para llegar a la reserva. No se agregan automáticamente al saldo.</t>
      </text>
    </comment>
    <comment authorId="0" ref="N28">
      <text>
        <t xml:space="preserve">Mes 11. Déficit: saldo negativo. Bajo mínimo: saldo no negativo pero inferior a la reserva. Disponible: cumple la caja mínima.</t>
      </text>
    </comment>
    <comment authorId="0" ref="AT27">
      <text>
        <t xml:space="preserve">Mes 43. MAX(0, caja mínima - saldo final). Recursos adicionales que faltan para llegar a la reserva. No se agregan automáticamente al saldo.</t>
      </text>
    </comment>
    <comment authorId="0" ref="O28">
      <text>
        <t xml:space="preserve">Mes 12. Déficit: saldo negativo. Bajo mínimo: saldo no negativo pero inferior a la reserva. Disponible: cumple la caja mínima.</t>
      </text>
    </comment>
    <comment authorId="0" ref="AU27">
      <text>
        <t xml:space="preserve">Mes 44. MAX(0, caja mínima - saldo final). Recursos adicionales que faltan para llegar a la reserva. No se agregan automáticamente al saldo.</t>
      </text>
    </comment>
    <comment authorId="0" ref="P28">
      <text>
        <t xml:space="preserve">Mes 13. Déficit: saldo negativo. Bajo mínimo: saldo no negativo pero inferior a la reserva. Disponible: cumple la caja mínima.</t>
      </text>
    </comment>
    <comment authorId="0" ref="AV27">
      <text>
        <t xml:space="preserve">Mes 45. MAX(0, caja mínima - saldo final). Recursos adicionales que faltan para llegar a la reserva. No se agregan automáticamente al saldo.</t>
      </text>
    </comment>
    <comment authorId="0" ref="Q28">
      <text>
        <t xml:space="preserve">Mes 14. Déficit: saldo negativo. Bajo mínimo: saldo no negativo pero inferior a la reserva. Disponible: cumple la caja mínima.</t>
      </text>
    </comment>
    <comment authorId="0" ref="AW27">
      <text>
        <t xml:space="preserve">Mes 46. MAX(0, caja mínima - saldo final). Recursos adicionales que faltan para llegar a la reserva. No se agregan automáticamente al saldo.</t>
      </text>
    </comment>
    <comment authorId="0" ref="R28">
      <text>
        <t xml:space="preserve">Mes 15. Déficit: saldo negativo. Bajo mínimo: saldo no negativo pero inferior a la reserva. Disponible: cumple la caja mínima.</t>
      </text>
    </comment>
    <comment authorId="0" ref="AX27">
      <text>
        <t xml:space="preserve">Mes 47. MAX(0, caja mínima - saldo final). Recursos adicionales que faltan para llegar a la reserva. No se agregan automáticamente al saldo.</t>
      </text>
    </comment>
    <comment authorId="0" ref="S28">
      <text>
        <t xml:space="preserve">Mes 16. Déficit: saldo negativo. Bajo mínimo: saldo no negativo pero inferior a la reserva. Disponible: cumple la caja mínima.</t>
      </text>
    </comment>
    <comment authorId="0" ref="AY27">
      <text>
        <t xml:space="preserve">Mes 48. MAX(0, caja mínima - saldo final). Recursos adicionales que faltan para llegar a la reserva. No se agregan automáticamente al saldo.</t>
      </text>
    </comment>
    <comment authorId="0" ref="T28">
      <text>
        <t xml:space="preserve">Mes 17. Déficit: saldo negativo. Bajo mínimo: saldo no negativo pero inferior a la reserva. Disponible: cumple la caja mínima.</t>
      </text>
    </comment>
    <comment authorId="0" ref="AZ27">
      <text>
        <t xml:space="preserve">Mes 49. MAX(0, caja mínima - saldo final). Recursos adicionales que faltan para llegar a la reserva. No se agregan automáticamente al saldo.</t>
      </text>
    </comment>
    <comment authorId="0" ref="U28">
      <text>
        <t xml:space="preserve">Mes 18. Déficit: saldo negativo. Bajo mínimo: saldo no negativo pero inferior a la reserva. Disponible: cumple la caja mínima.</t>
      </text>
    </comment>
    <comment authorId="0" ref="BA27">
      <text>
        <t xml:space="preserve">Mes 50. MAX(0, caja mínima - saldo final). Recursos adicionales que faltan para llegar a la reserva. No se agregan automáticamente al saldo.</t>
      </text>
    </comment>
    <comment authorId="0" ref="V28">
      <text>
        <t xml:space="preserve">Mes 19. Déficit: saldo negativo. Bajo mínimo: saldo no negativo pero inferior a la reserva. Disponible: cumple la caja mínima.</t>
      </text>
    </comment>
    <comment authorId="0" ref="BB27">
      <text>
        <t xml:space="preserve">Mes 51. MAX(0, caja mínima - saldo final). Recursos adicionales que faltan para llegar a la reserva. No se agregan automáticamente al saldo.</t>
      </text>
    </comment>
    <comment authorId="0" ref="W28">
      <text>
        <t xml:space="preserve">Mes 20. Déficit: saldo negativo. Bajo mínimo: saldo no negativo pero inferior a la reserva. Disponible: cumple la caja mínima.</t>
      </text>
    </comment>
    <comment authorId="0" ref="BC27">
      <text>
        <t xml:space="preserve">Mes 52. MAX(0, caja mínima - saldo final). Recursos adicionales que faltan para llegar a la reserva. No se agregan automáticamente al saldo.</t>
      </text>
    </comment>
    <comment authorId="0" ref="X28">
      <text>
        <t xml:space="preserve">Mes 21. Déficit: saldo negativo. Bajo mínimo: saldo no negativo pero inferior a la reserva. Disponible: cumple la caja mínima.</t>
      </text>
    </comment>
    <comment authorId="0" ref="BD27">
      <text>
        <t xml:space="preserve">Mes 53. MAX(0, caja mínima - saldo final). Recursos adicionales que faltan para llegar a la reserva. No se agregan automáticamente al saldo.</t>
      </text>
    </comment>
    <comment authorId="0" ref="Y28">
      <text>
        <t xml:space="preserve">Mes 22. Déficit: saldo negativo. Bajo mínimo: saldo no negativo pero inferior a la reserva. Disponible: cumple la caja mínima.</t>
      </text>
    </comment>
    <comment authorId="0" ref="BE27">
      <text>
        <t xml:space="preserve">Mes 54. MAX(0, caja mínima - saldo final). Recursos adicionales que faltan para llegar a la reserva. No se agregan automáticamente al saldo.</t>
      </text>
    </comment>
    <comment authorId="0" ref="Z28">
      <text>
        <t xml:space="preserve">Mes 23. Déficit: saldo negativo. Bajo mínimo: saldo no negativo pero inferior a la reserva. Disponible: cumple la caja mínima.</t>
      </text>
    </comment>
    <comment authorId="0" ref="BF27">
      <text>
        <t xml:space="preserve">Mes 55. MAX(0, caja mínima - saldo final). Recursos adicionales que faltan para llegar a la reserva. No se agregan automáticamente al saldo.</t>
      </text>
    </comment>
    <comment authorId="0" ref="AA28">
      <text>
        <t xml:space="preserve">Mes 24. Déficit: saldo negativo. Bajo mínimo: saldo no negativo pero inferior a la reserva. Disponible: cumple la caja mínima.</t>
      </text>
    </comment>
    <comment authorId="0" ref="BG27">
      <text>
        <t xml:space="preserve">Mes 56. MAX(0, caja mínima - saldo final). Recursos adicionales que faltan para llegar a la reserva. No se agregan automáticamente al saldo.</t>
      </text>
    </comment>
    <comment authorId="0" ref="AB28">
      <text>
        <t xml:space="preserve">Mes 25. Déficit: saldo negativo. Bajo mínimo: saldo no negativo pero inferior a la reserva. Disponible: cumple la caja mínima.</t>
      </text>
    </comment>
    <comment authorId="0" ref="BH27">
      <text>
        <t xml:space="preserve">Mes 57. MAX(0, caja mínima - saldo final). Recursos adicionales que faltan para llegar a la reserva. No se agregan automáticamente al saldo.</t>
      </text>
    </comment>
    <comment authorId="0" ref="AC28">
      <text>
        <t xml:space="preserve">Mes 26. Déficit: saldo negativo. Bajo mínimo: saldo no negativo pero inferior a la reserva. Disponible: cumple la caja mínima.</t>
      </text>
    </comment>
    <comment authorId="0" ref="BI27">
      <text>
        <t xml:space="preserve">Mes 58. MAX(0, caja mínima - saldo final). Recursos adicionales que faltan para llegar a la reserva. No se agregan automáticamente al saldo.</t>
      </text>
    </comment>
    <comment authorId="0" ref="AD28">
      <text>
        <t xml:space="preserve">Mes 27. Déficit: saldo negativo. Bajo mínimo: saldo no negativo pero inferior a la reserva. Disponible: cumple la caja mínima.</t>
      </text>
    </comment>
    <comment authorId="0" ref="BJ27">
      <text>
        <t xml:space="preserve">Mes 59. MAX(0, caja mínima - saldo final). Recursos adicionales que faltan para llegar a la reserva. No se agregan automáticamente al saldo.</t>
      </text>
    </comment>
    <comment authorId="0" ref="AE28">
      <text>
        <t xml:space="preserve">Mes 28. Déficit: saldo negativo. Bajo mínimo: saldo no negativo pero inferior a la reserva. Disponible: cumple la caja mínima.</t>
      </text>
    </comment>
    <comment authorId="0" ref="BK27">
      <text>
        <t xml:space="preserve">Mes 60. MAX(0, caja mínima - saldo final). Recursos adicionales que faltan para llegar a la reserva. No se agregan automáticamente al saldo.</t>
      </text>
    </comment>
    <comment authorId="0" ref="AF28">
      <text>
        <t xml:space="preserve">Mes 29. Déficit: saldo negativo. Bajo mínimo: saldo no negativo pero inferior a la reserva. Disponible: cumple la caja mínima.</t>
      </text>
    </comment>
    <comment authorId="0" ref="AG28">
      <text>
        <t xml:space="preserve">Mes 30. Déficit: saldo negativo. Bajo mínimo: saldo no negativo pero inferior a la reserva. Disponible: cumple la caja mínima.</t>
      </text>
    </comment>
    <comment authorId="0" ref="AH28">
      <text>
        <t xml:space="preserve">Mes 31. Déficit: saldo negativo. Bajo mínimo: saldo no negativo pero inferior a la reserva. Disponible: cumple la caja mínima.</t>
      </text>
    </comment>
    <comment authorId="0" ref="AI28">
      <text>
        <t xml:space="preserve">Mes 32. Déficit: saldo negativo. Bajo mínimo: saldo no negativo pero inferior a la reserva. Disponible: cumple la caja mínima.</t>
      </text>
    </comment>
    <comment authorId="0" ref="AJ28">
      <text>
        <t xml:space="preserve">Mes 33. Déficit: saldo negativo. Bajo mínimo: saldo no negativo pero inferior a la reserva. Disponible: cumple la caja mínima.</t>
      </text>
    </comment>
    <comment authorId="0" ref="AK28">
      <text>
        <t xml:space="preserve">Mes 34. Déficit: saldo negativo. Bajo mínimo: saldo no negativo pero inferior a la reserva. Disponible: cumple la caja mínima.</t>
      </text>
    </comment>
    <comment authorId="0" ref="AL28">
      <text>
        <t xml:space="preserve">Mes 35. Déficit: saldo negativo. Bajo mínimo: saldo no negativo pero inferior a la reserva. Disponible: cumple la caja mínima.</t>
      </text>
    </comment>
    <comment authorId="0" ref="AM28">
      <text>
        <t xml:space="preserve">Mes 36. Déficit: saldo negativo. Bajo mínimo: saldo no negativo pero inferior a la reserva. Disponible: cumple la caja mínima.</t>
      </text>
    </comment>
    <comment authorId="0" ref="AN28">
      <text>
        <t xml:space="preserve">Mes 37. Déficit: saldo negativo. Bajo mínimo: saldo no negativo pero inferior a la reserva. Disponible: cumple la caja mínima.</t>
      </text>
    </comment>
    <comment authorId="0" ref="AO28">
      <text>
        <t xml:space="preserve">Mes 38. Déficit: saldo negativo. Bajo mínimo: saldo no negativo pero inferior a la reserva. Disponible: cumple la caja mínima.</t>
      </text>
    </comment>
    <comment authorId="0" ref="AP28">
      <text>
        <t xml:space="preserve">Mes 39. Déficit: saldo negativo. Bajo mínimo: saldo no negativo pero inferior a la reserva. Disponible: cumple la caja mínima.</t>
      </text>
    </comment>
    <comment authorId="0" ref="AQ28">
      <text>
        <t xml:space="preserve">Mes 40. Déficit: saldo negativo. Bajo mínimo: saldo no negativo pero inferior a la reserva. Disponible: cumple la caja mínima.</t>
      </text>
    </comment>
    <comment authorId="0" ref="AR28">
      <text>
        <t xml:space="preserve">Mes 41. Déficit: saldo negativo. Bajo mínimo: saldo no negativo pero inferior a la reserva. Disponible: cumple la caja mínima.</t>
      </text>
    </comment>
    <comment authorId="0" ref="AS28">
      <text>
        <t xml:space="preserve">Mes 42. Déficit: saldo negativo. Bajo mínimo: saldo no negativo pero inferior a la reserva. Disponible: cumple la caja mínima.</t>
      </text>
    </comment>
    <comment authorId="0" ref="AT28">
      <text>
        <t xml:space="preserve">Mes 43. Déficit: saldo negativo. Bajo mínimo: saldo no negativo pero inferior a la reserva. Disponible: cumple la caja mínima.</t>
      </text>
    </comment>
    <comment authorId="0" ref="AU28">
      <text>
        <t xml:space="preserve">Mes 44. Déficit: saldo negativo. Bajo mínimo: saldo no negativo pero inferior a la reserva. Disponible: cumple la caja mínima.</t>
      </text>
    </comment>
    <comment authorId="0" ref="AV28">
      <text>
        <t xml:space="preserve">Mes 45. Déficit: saldo negativo. Bajo mínimo: saldo no negativo pero inferior a la reserva. Disponible: cumple la caja mínima.</t>
      </text>
    </comment>
    <comment authorId="0" ref="AW28">
      <text>
        <t xml:space="preserve">Mes 46. Déficit: saldo negativo. Bajo mínimo: saldo no negativo pero inferior a la reserva. Disponible: cumple la caja mínima.</t>
      </text>
    </comment>
    <comment authorId="0" ref="AX28">
      <text>
        <t xml:space="preserve">Mes 47. Déficit: saldo negativo. Bajo mínimo: saldo no negativo pero inferior a la reserva. Disponible: cumple la caja mínima.</t>
      </text>
    </comment>
    <comment authorId="0" ref="AY28">
      <text>
        <t xml:space="preserve">Mes 48. Déficit: saldo negativo. Bajo mínimo: saldo no negativo pero inferior a la reserva. Disponible: cumple la caja mínima.</t>
      </text>
    </comment>
    <comment authorId="0" ref="AZ28">
      <text>
        <t xml:space="preserve">Mes 49. Déficit: saldo negativo. Bajo mínimo: saldo no negativo pero inferior a la reserva. Disponible: cumple la caja mínima.</t>
      </text>
    </comment>
    <comment authorId="0" ref="BA28">
      <text>
        <t xml:space="preserve">Mes 50. Déficit: saldo negativo. Bajo mínimo: saldo no negativo pero inferior a la reserva. Disponible: cumple la caja mínima.</t>
      </text>
    </comment>
    <comment authorId="0" ref="BB28">
      <text>
        <t xml:space="preserve">Mes 51. Déficit: saldo negativo. Bajo mínimo: saldo no negativo pero inferior a la reserva. Disponible: cumple la caja mínima.</t>
      </text>
    </comment>
    <comment authorId="0" ref="BC28">
      <text>
        <t xml:space="preserve">Mes 52. Déficit: saldo negativo. Bajo mínimo: saldo no negativo pero inferior a la reserva. Disponible: cumple la caja mínima.</t>
      </text>
    </comment>
    <comment authorId="0" ref="BD28">
      <text>
        <t xml:space="preserve">Mes 53. Déficit: saldo negativo. Bajo mínimo: saldo no negativo pero inferior a la reserva. Disponible: cumple la caja mínima.</t>
      </text>
    </comment>
    <comment authorId="0" ref="BE28">
      <text>
        <t xml:space="preserve">Mes 54. Déficit: saldo negativo. Bajo mínimo: saldo no negativo pero inferior a la reserva. Disponible: cumple la caja mínima.</t>
      </text>
    </comment>
    <comment authorId="0" ref="BF28">
      <text>
        <t xml:space="preserve">Mes 55. Déficit: saldo negativo. Bajo mínimo: saldo no negativo pero inferior a la reserva. Disponible: cumple la caja mínima.</t>
      </text>
    </comment>
    <comment authorId="0" ref="BG28">
      <text>
        <t xml:space="preserve">Mes 56. Déficit: saldo negativo. Bajo mínimo: saldo no negativo pero inferior a la reserva. Disponible: cumple la caja mínima.</t>
      </text>
    </comment>
    <comment authorId="0" ref="BH28">
      <text>
        <t xml:space="preserve">Mes 57. Déficit: saldo negativo. Bajo mínimo: saldo no negativo pero inferior a la reserva. Disponible: cumple la caja mínima.</t>
      </text>
    </comment>
    <comment authorId="0" ref="BI28">
      <text>
        <t xml:space="preserve">Mes 58. Déficit: saldo negativo. Bajo mínimo: saldo no negativo pero inferior a la reserva. Disponible: cumple la caja mínima.</t>
      </text>
    </comment>
    <comment authorId="0" ref="BJ28">
      <text>
        <t xml:space="preserve">Mes 59. Déficit: saldo negativo. Bajo mínimo: saldo no negativo pero inferior a la reserva. Disponible: cumple la caja mínima.</t>
      </text>
    </comment>
    <comment authorId="0" ref="BK28">
      <text>
        <t xml:space="preserve">Mes 60. Déficit: saldo negativo. Bajo mínimo: saldo no negativo pero inferior a la reserva. Disponible: cumple la caja mínima.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6">
      <text>
        <t xml:space="preserve">Nombre de la cuenta que origina el cobro o pago. Puedes reemplazar los ejemplos y usar las filas vacías.</t>
      </text>
    </comment>
    <comment authorId="0" ref="D6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E6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6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6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6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6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6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6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6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6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6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6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6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6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6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6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6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6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6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6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6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6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6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6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6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6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6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6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6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6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6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7">
      <text>
        <t xml:space="preserve">Nombre de la cuenta que origina el cobro o pago. Puedes reemplazar los ejemplos y usar las filas vacías.</t>
      </text>
    </comment>
    <comment authorId="0" ref="AI6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7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6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7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6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7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6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7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6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7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6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7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6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7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6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7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6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7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6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7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6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7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6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7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6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7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6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7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6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7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6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7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6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7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6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7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6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7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6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7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6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7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6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7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6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7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6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7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6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7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6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7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6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7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6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7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6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7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6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7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7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8">
      <text>
        <t xml:space="preserve">Nombre de la cuenta que origina el cobro o pago. Puedes reemplazar los ejemplos y usar las filas vacías.</t>
      </text>
    </comment>
    <comment authorId="0" ref="AI7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8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7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8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7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8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7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8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7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8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7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8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7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8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7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8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7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8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7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8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7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8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7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8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7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8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7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8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7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8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7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8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7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8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7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8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7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8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7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8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7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8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7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8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7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8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7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8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7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8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7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8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7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8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7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8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7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8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7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8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8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9">
      <text>
        <t xml:space="preserve">Nombre de la cuenta que origina el cobro o pago. Puedes reemplazar los ejemplos y usar las filas vacías.</t>
      </text>
    </comment>
    <comment authorId="0" ref="AI8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9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8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9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8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9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8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9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8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9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8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9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8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9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8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9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8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9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8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9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8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9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8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9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8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9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8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9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8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9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8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9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8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9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8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9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8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9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8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9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8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9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8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9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8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9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8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9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8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9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8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9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8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9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8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9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8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9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8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9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9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10">
      <text>
        <t xml:space="preserve">Nombre de la cuenta que origina el cobro o pago. Puedes reemplazar los ejemplos y usar las filas vacías.</t>
      </text>
    </comment>
    <comment authorId="0" ref="AI9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10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9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10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9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10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9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10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9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10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9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10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9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10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9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10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9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10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9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10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9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10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9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10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9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10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9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10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9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10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9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10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9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10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9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10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9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10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9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10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9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10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9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10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9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10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9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10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9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10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9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10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9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10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9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10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9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10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9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10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10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11">
      <text>
        <t xml:space="preserve">Nombre de la cuenta que origina el cobro o pago. Puedes reemplazar los ejemplos y usar las filas vacías.</t>
      </text>
    </comment>
    <comment authorId="0" ref="AI10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11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10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11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10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11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10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11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10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11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10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11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10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11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10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11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10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11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10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11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10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11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10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11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10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11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10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11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10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11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10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11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10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11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10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11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10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11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10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11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10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11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10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11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10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11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10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11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10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11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10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11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10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11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10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11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10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11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10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11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11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12">
      <text>
        <t xml:space="preserve">Nombre de la cuenta que origina el cobro o pago. Puedes reemplazar los ejemplos y usar las filas vacías.</t>
      </text>
    </comment>
    <comment authorId="0" ref="AI11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12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11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12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11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12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11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12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11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12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11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12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11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12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11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12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11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12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11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12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11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12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11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12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11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12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11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12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11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12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11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12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11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12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11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12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11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12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11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12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11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12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11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12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11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12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11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12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11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12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11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12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11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12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11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12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11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12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11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12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12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13">
      <text>
        <t xml:space="preserve">Nombre de la cuenta que origina el cobro o pago. Puedes reemplazar los ejemplos y usar las filas vacías.</t>
      </text>
    </comment>
    <comment authorId="0" ref="AI12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13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12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13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12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13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12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13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12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13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12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13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12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13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12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13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12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13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12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13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12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13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12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13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12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13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12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13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12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13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12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13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12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13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12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13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12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13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12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13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12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13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12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13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12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13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12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13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12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13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12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13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12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13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12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13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12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13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12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13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13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14">
      <text>
        <t xml:space="preserve">Nombre de la cuenta que origina el cobro o pago. Puedes reemplazar los ejemplos y usar las filas vacías.</t>
      </text>
    </comment>
    <comment authorId="0" ref="AI13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14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13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14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13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14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13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14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13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14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13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14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13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14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13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14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13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14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13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14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13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14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13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14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13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14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13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14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13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14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13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14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13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14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13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14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13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14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13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14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13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14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13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14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13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14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13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14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13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14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13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14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13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14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13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14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13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14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13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14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14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15">
      <text>
        <t xml:space="preserve">Nombre de la cuenta que origina el cobro o pago. Puedes reemplazar los ejemplos y usar las filas vacías.</t>
      </text>
    </comment>
    <comment authorId="0" ref="AI14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15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14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15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14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15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14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15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14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15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14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15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14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15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14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15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14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15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14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15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14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15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14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15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14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15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14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15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14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15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14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15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14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15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14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15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14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15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14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15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14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15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14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15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14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15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14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15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14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15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14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15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14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15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14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15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14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15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14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15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15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16">
      <text>
        <t xml:space="preserve">Nombre de la cuenta que origina el cobro o pago. Puedes reemplazar los ejemplos y usar las filas vacías.</t>
      </text>
    </comment>
    <comment authorId="0" ref="AI15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16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15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16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15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16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15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16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15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16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15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16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15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16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15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16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15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16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15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16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15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16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15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16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15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16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15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16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15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16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15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16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15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16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15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16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15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16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15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16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15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16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15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16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15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16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15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16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15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16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15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16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15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16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15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16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15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16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15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16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16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17">
      <text>
        <t xml:space="preserve">Nombre de la cuenta que origina el cobro o pago. Puedes reemplazar los ejemplos y usar las filas vacías.</t>
      </text>
    </comment>
    <comment authorId="0" ref="AI16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17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16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17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16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17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16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17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16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17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16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17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16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17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16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17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16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17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16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17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16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17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16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17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16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17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16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17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16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17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16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17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16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17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16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17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16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17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16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17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16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17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16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17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16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17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16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17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16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17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16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17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16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17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16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17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16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17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16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17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17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18">
      <text>
        <t xml:space="preserve">Nombre de la cuenta que origina el cobro o pago. Puedes reemplazar los ejemplos y usar las filas vacías.</t>
      </text>
    </comment>
    <comment authorId="0" ref="AI17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18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17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18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17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18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17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18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17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18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17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18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17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18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17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18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17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18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17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18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17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18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17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18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17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18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17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18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17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18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17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18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17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18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17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18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17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18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17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18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17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18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17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18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17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18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17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18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17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18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17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18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17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18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17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18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17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18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17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18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18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19">
      <text>
        <t xml:space="preserve">Nombre de la cuenta que origina el cobro o pago. Puedes reemplazar los ejemplos y usar las filas vacías.</t>
      </text>
    </comment>
    <comment authorId="0" ref="AI18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19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18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19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18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19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18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19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18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19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18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19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18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19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18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19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18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19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18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19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18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19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18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19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18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19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18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19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18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19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18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19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18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19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18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19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18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19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18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19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18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19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18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19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18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19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18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19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18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19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18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19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18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19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18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19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18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19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18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19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19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20">
      <text>
        <t xml:space="preserve">Nombre de la cuenta que origina el cobro o pago. Puedes reemplazar los ejemplos y usar las filas vacías.</t>
      </text>
    </comment>
    <comment authorId="0" ref="AI19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20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19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20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19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20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19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20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19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20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19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20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19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20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19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20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19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20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19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20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19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20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19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20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19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20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19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20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19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20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19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20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19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20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19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20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19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20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19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20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19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20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19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20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19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20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19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20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19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20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19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20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19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20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19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20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19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20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19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20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20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21">
      <text>
        <t xml:space="preserve">Nombre de la cuenta que origina el cobro o pago. Puedes reemplazar los ejemplos y usar las filas vacías.</t>
      </text>
    </comment>
    <comment authorId="0" ref="AI20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21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20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21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20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21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20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21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20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21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20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21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20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21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20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21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20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21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20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21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20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21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20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21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20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21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20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21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20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21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20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21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20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21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20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21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20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21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20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21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20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21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20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21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20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21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20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21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20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21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20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21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20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21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20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21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20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21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20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21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21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22">
      <text>
        <t xml:space="preserve">Nombre de la cuenta que origina el cobro o pago. Puedes reemplazar los ejemplos y usar las filas vacías.</t>
      </text>
    </comment>
    <comment authorId="0" ref="AI21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22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21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22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21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22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21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22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21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22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21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22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21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22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21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22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21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22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21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22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21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22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21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22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21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22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21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22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21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22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21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22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21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22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21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22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21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22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21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22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21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22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21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22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21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22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21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22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21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22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21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22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21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22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21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22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21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22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21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22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22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23">
      <text>
        <t xml:space="preserve">Nombre de la cuenta que origina el cobro o pago. Puedes reemplazar los ejemplos y usar las filas vacías.</t>
      </text>
    </comment>
    <comment authorId="0" ref="AI22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23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22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23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22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23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22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23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22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23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22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23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22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23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22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23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22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23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22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23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22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23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22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23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22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23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22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23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22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23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22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23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22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23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22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23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22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23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22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23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22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23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22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23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22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23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22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23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22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23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22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23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22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23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22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23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22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23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22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23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23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24">
      <text>
        <t xml:space="preserve">Nombre de la cuenta que origina el cobro o pago. Puedes reemplazar los ejemplos y usar las filas vacías.</t>
      </text>
    </comment>
    <comment authorId="0" ref="AI23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24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23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24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23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24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23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24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23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24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23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24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23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24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23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24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23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24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23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24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23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24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23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24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23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24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23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24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23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24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23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24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23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24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23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24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23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24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23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24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23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24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23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24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23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24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23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24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23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24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23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24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23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24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23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24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23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24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23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24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24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25">
      <text>
        <t xml:space="preserve">Nombre de la cuenta que origina el cobro o pago. Puedes reemplazar los ejemplos y usar las filas vacías.</t>
      </text>
    </comment>
    <comment authorId="0" ref="AI24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25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24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25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24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25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24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25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24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25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24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25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24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25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24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25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24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25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24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25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24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25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24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25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24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25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24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25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24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25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24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25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24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25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24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25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24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25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24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25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24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25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24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25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24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25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24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25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24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25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24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25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24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25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24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25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24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25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24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25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25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26">
      <text>
        <t xml:space="preserve">Nombre de la cuenta que origina el cobro o pago. Puedes reemplazar los ejemplos y usar las filas vacías.</t>
      </text>
    </comment>
    <comment authorId="0" ref="AI25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26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25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26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25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26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25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26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25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26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25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26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25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26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25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26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25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26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25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26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25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26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25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26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25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26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25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26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25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26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25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26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25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26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25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26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25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26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25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26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25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26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25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26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25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26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25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26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25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26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25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26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25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26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25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26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25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26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25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26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26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27">
      <text>
        <t xml:space="preserve">Nombre de la cuenta que origina el cobro o pago. Puedes reemplazar los ejemplos y usar las filas vacías.</t>
      </text>
    </comment>
    <comment authorId="0" ref="AI26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27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26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27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26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27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26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27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26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27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26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27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26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27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26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27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26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27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26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27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26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27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26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27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26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27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26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27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26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27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26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27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26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27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26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27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26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27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26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27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26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27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26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27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26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27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26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27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26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27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26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27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26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27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26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27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26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27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26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27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27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28">
      <text>
        <t xml:space="preserve">Nombre de la cuenta que origina el cobro o pago. Puedes reemplazar los ejemplos y usar las filas vacías.</t>
      </text>
    </comment>
    <comment authorId="0" ref="AI27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28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27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28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27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28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27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28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27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28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27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28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27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28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27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28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27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28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27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28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27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28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27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28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27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28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27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28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27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28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27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28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27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28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27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28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27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28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27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28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27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28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27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28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27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28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27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28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27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28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27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28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27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28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27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28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27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28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27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28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28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29">
      <text>
        <t xml:space="preserve">Nombre de la cuenta que origina el cobro o pago. Puedes reemplazar los ejemplos y usar las filas vacías.</t>
      </text>
    </comment>
    <comment authorId="0" ref="AI28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29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28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29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28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29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28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29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28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29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28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29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28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29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28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29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28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29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28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29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28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29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28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29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28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29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28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29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28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29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28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29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28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29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28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29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28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29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28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29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28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29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28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29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28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29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28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29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28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29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28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29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28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29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28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29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28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29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28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29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29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30">
      <text>
        <t xml:space="preserve">Nombre de la cuenta que origina el cobro o pago. Puedes reemplazar los ejemplos y usar las filas vacías.</t>
      </text>
    </comment>
    <comment authorId="0" ref="AI29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30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29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30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29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30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29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30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29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30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29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30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29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30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29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30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29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30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29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30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29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30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29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30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29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30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29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30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29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30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29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30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29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30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29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30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29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30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29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30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29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30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29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30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29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30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29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30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29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30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29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30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29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30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29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30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29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30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29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30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30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31">
      <text>
        <t xml:space="preserve">Nombre de la cuenta que origina el cobro o pago. Puedes reemplazar los ejemplos y usar las filas vacías.</t>
      </text>
    </comment>
    <comment authorId="0" ref="AI30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31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30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31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30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31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30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31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30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31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30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31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30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31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30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31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30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31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30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31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30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31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30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31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30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31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30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31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30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31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30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31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30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31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30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31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30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31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30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31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30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31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30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31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30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31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30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31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30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31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30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31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30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31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30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31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30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31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30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31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31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32">
      <text>
        <t xml:space="preserve">Nombre de la cuenta que origina el cobro o pago. Puedes reemplazar los ejemplos y usar las filas vacías.</t>
      </text>
    </comment>
    <comment authorId="0" ref="AI31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32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31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32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31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32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31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32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31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32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31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32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31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32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31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32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31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32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31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32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31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32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31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32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31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32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31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32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31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32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31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32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31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32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31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32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31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32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31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32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31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32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31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32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31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32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31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32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31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32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31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32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31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32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31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32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31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32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31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32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32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33">
      <text>
        <t xml:space="preserve">Nombre de la cuenta que origina el cobro o pago. Puedes reemplazar los ejemplos y usar las filas vacías.</t>
      </text>
    </comment>
    <comment authorId="0" ref="AI32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33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32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33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32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33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32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33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32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33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32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33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32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33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32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33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32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33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32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33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32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33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32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33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32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33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32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33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32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33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32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33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32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33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32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33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32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33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32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33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32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33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32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33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32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33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32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33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32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33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32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33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32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33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32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33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32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33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32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33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33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34">
      <text>
        <t xml:space="preserve">Nombre de la cuenta que origina el cobro o pago. Puedes reemplazar los ejemplos y usar las filas vacías.</t>
      </text>
    </comment>
    <comment authorId="0" ref="AI33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34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33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34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33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34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33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34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33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34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33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34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33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34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33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34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33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34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33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34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33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34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33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34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33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34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33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34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33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34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33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34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33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34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33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34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33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34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33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34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33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34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33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34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33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34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33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34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33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34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33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34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33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34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33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34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33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34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33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34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34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C35">
      <text>
        <t xml:space="preserve">Nombre de la cuenta que origina el cobro o pago. Puedes reemplazar los ejemplos y usar las filas vacías.</t>
      </text>
    </comment>
    <comment authorId="0" ref="AI34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D35">
      <text>
        <t xml:space="preserve">Selecciona una de las seis clasificaciones. Los ingresos suman y los egresos restan. Separa operación habitual, inversión en activos y financiamiento por socios o créditos.</t>
      </text>
    </comment>
    <comment authorId="0" ref="AJ34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E35">
      <text>
        <t xml:space="preserve">Mes 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34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F35">
      <text>
        <t xml:space="preserve">Mes 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34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G35">
      <text>
        <t xml:space="preserve">Mes 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34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H35">
      <text>
        <t xml:space="preserve">Mes 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34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I35">
      <text>
        <t xml:space="preserve">Mes 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34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J35">
      <text>
        <t xml:space="preserve">Mes 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34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K35">
      <text>
        <t xml:space="preserve">Mes 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34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L35">
      <text>
        <t xml:space="preserve">Mes 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34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M35">
      <text>
        <t xml:space="preserve">Mes 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34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N35">
      <text>
        <t xml:space="preserve">Mes 10: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34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O35">
      <text>
        <t xml:space="preserve">Mes 11: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34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P35">
      <text>
        <t xml:space="preserve">Mes 12: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34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Q35">
      <text>
        <t xml:space="preserve">Mes 13: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34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R35">
      <text>
        <t xml:space="preserve">Mes 14: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34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S35">
      <text>
        <t xml:space="preserve">Mes 15: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34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T35">
      <text>
        <t xml:space="preserve">Mes 16: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34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U35">
      <text>
        <t xml:space="preserve">Mes 17: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34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V35">
      <text>
        <t xml:space="preserve">Mes 18: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34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W35">
      <text>
        <t xml:space="preserve">Mes 19: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34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X35">
      <text>
        <t xml:space="preserve">Mes 20: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34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Y35">
      <text>
        <t xml:space="preserve">Mes 21: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34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Z35">
      <text>
        <t xml:space="preserve">Mes 22: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34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A35">
      <text>
        <t xml:space="preserve">Mes 23: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34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B35">
      <text>
        <t xml:space="preserve">Mes 24: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34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C35">
      <text>
        <t xml:space="preserve">Mes 25: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34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D35">
      <text>
        <t xml:space="preserve">Mes 26: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34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E35">
      <text>
        <t xml:space="preserve">Mes 27: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34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F35">
      <text>
        <t xml:space="preserve">Mes 28: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34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G35">
      <text>
        <t xml:space="preserve">Mes 29: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H35">
      <text>
        <t xml:space="preserve">Mes 30: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I35">
      <text>
        <t xml:space="preserve">Mes 31: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J35">
      <text>
        <t xml:space="preserve">Mes 32: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K35">
      <text>
        <t xml:space="preserve">Mes 33: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L35">
      <text>
        <t xml:space="preserve">Mes 34: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M35">
      <text>
        <t xml:space="preserve">Mes 35: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N35">
      <text>
        <t xml:space="preserve">Mes 36: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O35">
      <text>
        <t xml:space="preserve">Mes 37: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P35">
      <text>
        <t xml:space="preserve">Mes 38: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Q35">
      <text>
        <t xml:space="preserve">Mes 39: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R35">
      <text>
        <t xml:space="preserve">Mes 40: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S35">
      <text>
        <t xml:space="preserve">Mes 41: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T35">
      <text>
        <t xml:space="preserve">Mes 42: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U35">
      <text>
        <t xml:space="preserve">Mes 43: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V35">
      <text>
        <t xml:space="preserve">Mes 44: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W35">
      <text>
        <t xml:space="preserve">Mes 45: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X35">
      <text>
        <t xml:space="preserve">Mes 46: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Y35">
      <text>
        <t xml:space="preserve">Mes 47: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AZ35">
      <text>
        <t xml:space="preserve">Mes 48: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A35">
      <text>
        <t xml:space="preserve">Mes 49: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B35">
      <text>
        <t xml:space="preserve">Mes 50: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C35">
      <text>
        <t xml:space="preserve">Mes 51: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D35">
      <text>
        <t xml:space="preserve">Mes 52: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E35">
      <text>
        <t xml:space="preserve">Mes 53: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F35">
      <text>
        <t xml:space="preserve">Mes 54: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G35">
      <text>
        <t xml:space="preserve">Mes 55: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H35">
      <text>
        <t xml:space="preserve">Mes 56: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I35">
      <text>
        <t xml:space="preserve">Mes 57: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J35">
      <text>
        <t xml:space="preserve">Mes 58: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K35">
      <text>
        <t xml:space="preserve">Mes 59: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  <comment authorId="0" ref="BL35">
      <text>
        <t xml:space="preserve">Mes 60: escribe el importe positivo cobrado o pagado en este mes, en la moneda y escala de Configuracion. Usa cero si no hay movimiento. La clasificación determina si suma o resta. No registres depreciación ni vuelvas a ingresar el saldo inicial. El ejemplo es una proyección editable, no un dato real.</t>
      </text>
    </comment>
  </commentList>
</comments>
</file>

<file path=xl/sharedStrings.xml><?xml version="1.0" encoding="utf-8"?>
<sst xmlns="http://schemas.openxmlformats.org/spreadsheetml/2006/main" count="160" uniqueCount="123">
  <si>
    <t>CONTABILIDAD SAN VICENTE</t>
  </si>
  <si>
    <t>Configuracion</t>
  </si>
  <si>
    <t>DATOS DEL FLUJO</t>
  </si>
  <si>
    <t>Flujo de caja</t>
  </si>
  <si>
    <t>Empresa / unidad</t>
  </si>
  <si>
    <t>Caja mensual</t>
  </si>
  <si>
    <t>Contabilidad San Vicente</t>
  </si>
  <si>
    <t>Planificación mensual de tesorería</t>
  </si>
  <si>
    <t>FLUJO DE CAJA MENSUAL</t>
  </si>
  <si>
    <t>Moneda y escala</t>
  </si>
  <si>
    <t>CLP</t>
  </si>
  <si>
    <t>60 meses de ingresos, egresos y saldos.
Ejemplo simple de una empresa de servicios.</t>
  </si>
  <si>
    <t>Primer mes</t>
  </si>
  <si>
    <t>Saldo de caja inicial</t>
  </si>
  <si>
    <t>Borrador editable   ·   Octubre de 2026</t>
  </si>
  <si>
    <t>Caja mínima deseada</t>
  </si>
  <si>
    <t>Contabilidad San Vicente
Preparado para organizar cobros, pagos y necesidades de caja.</t>
  </si>
  <si>
    <t>Responsable</t>
  </si>
  <si>
    <t>Por completar</t>
  </si>
  <si>
    <t>SUPUESTOS DEL EJEMPLO</t>
  </si>
  <si>
    <t>Empresa de servicios</t>
  </si>
  <si>
    <t>Cobros mensuales de 3.000.000 CLP.</t>
  </si>
  <si>
    <t>Pagos operativos</t>
  </si>
  <si>
    <t>Proveedores 1.000.000, remuneraciones 900.000, arriendo 400.000, impuestos 150.000 y otros 150.000. Total mensual: 2.600.000.</t>
  </si>
  <si>
    <t>Compra de equipos por 2.000.000 y aporte de socios por 1.000.000. Saldo inicial 2.000.000. Caja final: 1.400.000.</t>
  </si>
  <si>
    <t>Meses siguientes</t>
  </si>
  <si>
    <t>Se repite el ejemplo de operación: ingreso 3.000.000 y egreso 2.600.000. Reemplaza cada mes con tu presupuesto.</t>
  </si>
  <si>
    <t>Criterio de registro</t>
  </si>
  <si>
    <t>Importes efectivamente cobrados o pagados, o sus proyecciones. Registra en el mes de caja, sin usar devengos.</t>
  </si>
  <si>
    <t>Impuestos e IVA</t>
  </si>
  <si>
    <t>Ingresa los pagos de impuestos en su mes real. Si cobros y pagos incluyen IVA, usa ese mismo criterio en toda la planilla. El archivo no calcula impuestos ni declaraciones.</t>
  </si>
  <si>
    <t>Resumen</t>
  </si>
  <si>
    <t>Empresa</t>
  </si>
  <si>
    <t>Moneda</t>
  </si>
  <si>
    <t>LIQUIDEZ EN 60 MESES</t>
  </si>
  <si>
    <t>Saldo al cierre del mes 60</t>
  </si>
  <si>
    <t>Menor saldo mensual</t>
  </si>
  <si>
    <t>Saldo inicial del mes</t>
  </si>
  <si>
    <t>Mayor necesidad de caja</t>
  </si>
  <si>
    <t>Meses bajo caja mínima</t>
  </si>
  <si>
    <t>Entradas totales</t>
  </si>
  <si>
    <t>Salidas totales</t>
  </si>
  <si>
    <t>Flujo neto acumulado</t>
  </si>
  <si>
    <t>DETALLE DEL PRIMER MES</t>
  </si>
  <si>
    <t>Saldo inicial</t>
  </si>
  <si>
    <t>Cobros operativos</t>
  </si>
  <si>
    <t>Pagos por inversiones</t>
  </si>
  <si>
    <t>Ingresos de financiamiento</t>
  </si>
  <si>
    <t>Flujo neto</t>
  </si>
  <si>
    <t>Saldo final</t>
  </si>
  <si>
    <t>Ejemplo ficticio de una empresa de servicios. La proyección usa cobros y pagos, no utilidad contable. El saldo inicial no se registra como ingreso. La necesidad de caja es una alerta: para financiarla debes ingresar un aporte, crédito o ajuste real en Cuentas.</t>
  </si>
  <si>
    <t>Mes</t>
  </si>
  <si>
    <t>Entradas</t>
  </si>
  <si>
    <t>Salidas</t>
  </si>
  <si>
    <t>Caja mínima</t>
  </si>
  <si>
    <t>Cuentas</t>
  </si>
  <si>
    <t>Cuenta / concepto</t>
  </si>
  <si>
    <t>Clasificación</t>
  </si>
  <si>
    <t>Cobros de clientes</t>
  </si>
  <si>
    <t>Ingreso operativo</t>
  </si>
  <si>
    <t>Guia</t>
  </si>
  <si>
    <t>CÓMO USAR LA PLANILLA</t>
  </si>
  <si>
    <t>1. Configura la caja</t>
  </si>
  <si>
    <t>Completa empresa, moneda, primer mes, saldo inicial y reserva mínima en Configuracion.</t>
  </si>
  <si>
    <t>2. Carga cobros y pagos</t>
  </si>
  <si>
    <t>Reemplaza Cuentas con importes positivos, en el mes en que realmente entra o sale dinero. Clasifica cada fila.</t>
  </si>
  <si>
    <t>3. Revisa la liquidez</t>
  </si>
  <si>
    <t>Caja mensual separa operación, inversión y financiamiento. Las alertas identifican déficits y saldos inferiores a la reserva.</t>
  </si>
  <si>
    <t>4. Ajusta el plan</t>
  </si>
  <si>
    <t>Si falta caja, revisa cobros, pagos o financiamiento. Las alertas no completan saldos ni crean créditos automáticos.</t>
  </si>
  <si>
    <t>5. Abre las notas</t>
  </si>
  <si>
    <t>Las celdas relevantes incluyen explicaciones. Pasa el cursor sobre ellas para conocer la unidad, fórmula y uso.</t>
  </si>
  <si>
    <t>CONCEPTOS CLAVE</t>
  </si>
  <si>
    <t>Efectivo disponible antes de los movimientos del período.</t>
  </si>
  <si>
    <t>Entradas menos salidas. Un flujo negativo reduce la caja.</t>
  </si>
  <si>
    <t>Pago a proveedores</t>
  </si>
  <si>
    <t>Saldo inicial más flujo neto del mes. Se traspasa al mes siguiente.</t>
  </si>
  <si>
    <t>Egreso operativo</t>
  </si>
  <si>
    <t>Reserva que deseas mantener. No es un egreso.</t>
  </si>
  <si>
    <t>Necesidad de caja</t>
  </si>
  <si>
    <t>Diferencia positiva entre la reserva y el saldo final. No se suma entre meses.</t>
  </si>
  <si>
    <t>Utilidad y caja</t>
  </si>
  <si>
    <t>La utilidad usa ingresos y gastos devengados. Este flujo registra cobros y pagos; excluye depreciación y otras partidas sin caja.</t>
  </si>
  <si>
    <t>CONTROLES DE COHERENCIA</t>
  </si>
  <si>
    <t>Control</t>
  </si>
  <si>
    <t>Diferencia / conteo</t>
  </si>
  <si>
    <t>Estado</t>
  </si>
  <si>
    <t>Qué revisar</t>
  </si>
  <si>
    <t>Puente de caja</t>
  </si>
  <si>
    <t>Saldo inicial más flujos debe coincidir con el saldo final.</t>
  </si>
  <si>
    <t>Entradas y salidas</t>
  </si>
  <si>
    <t>Entradas menos salidas debe coincidir con flujo neto.</t>
  </si>
  <si>
    <t>Importes negativos</t>
  </si>
  <si>
    <t>Ingresar importes positivos; la clasificación da el signo.</t>
  </si>
  <si>
    <t>Categorías inválidas</t>
  </si>
  <si>
    <t>Remuneraciones pagadas</t>
  </si>
  <si>
    <t>Solo se permiten las seis clasificaciones previstas.</t>
  </si>
  <si>
    <t>Caja mínima negativa</t>
  </si>
  <si>
    <t>La reserva mínima debe ser no negativa.</t>
  </si>
  <si>
    <t>Arriendo pagado</t>
  </si>
  <si>
    <t>Impuestos pagados</t>
  </si>
  <si>
    <t>Otros gastos pagados</t>
  </si>
  <si>
    <t>Compra de equipos</t>
  </si>
  <si>
    <t>Egreso de inversión</t>
  </si>
  <si>
    <t>Aporte de socios</t>
  </si>
  <si>
    <t>Ingreso de financiamiento</t>
  </si>
  <si>
    <t>Cobro por venta de activos</t>
  </si>
  <si>
    <t>Ingreso de inversión</t>
  </si>
  <si>
    <t>Flujo operativo</t>
  </si>
  <si>
    <t>Pago de créditos / retiros</t>
  </si>
  <si>
    <t>Egreso de financiamiento</t>
  </si>
  <si>
    <t>Cobros por inversiones</t>
  </si>
  <si>
    <t>Flujo de inversión</t>
  </si>
  <si>
    <t>Egresos de financiamiento</t>
  </si>
  <si>
    <t>Flujo de financiamiento</t>
  </si>
  <si>
    <t>Total entradas</t>
  </si>
  <si>
    <t>Total salidas</t>
  </si>
  <si>
    <t>Flujo neto del mes</t>
  </si>
  <si>
    <t>Saldo final de caja</t>
  </si>
  <si>
    <t>Escribe importes positivos en las filas amarillas. La clasificación determina si suman o restan. Cada columna corresponde al mes del cobro o pago. Hay 30 espacios para cuentas; reemplaza el ejemplo y utiliza las filas vacías. No incluyas depreciación ni dupliques el saldo inicial.</t>
  </si>
  <si>
    <t>Exceso sobre caja mínima</t>
  </si>
  <si>
    <t>Necesidad adicional de caja</t>
  </si>
  <si>
    <t>Estado de liquidez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</si>
</sst>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m-yyyy"/>
    <numFmt numFmtId="165" formatCode="#,##0;(#,##0);&quot;–&quot;"/>
    <numFmt numFmtId="166" formatCode="mmm-yy"/>
  </numFmts>
  <fonts count="20">
    <font>
      <sz val="11.0"/>
      <color rgb="FF000000"/>
      <name val="Carlito"/>
      <scheme val="minor"/>
    </font>
    <font>
      <sz val="11.0"/>
      <color rgb="FF172B4D"/>
      <name val="Arial"/>
    </font>
    <font>
      <b/>
      <sz val="17.0"/>
      <color rgb="FF142D4E"/>
      <name val="Arial"/>
    </font>
    <font>
      <b/>
      <sz val="32.0"/>
      <color rgb="FFFFFFFF"/>
      <name val="Arial"/>
    </font>
    <font>
      <b/>
      <sz val="11.0"/>
      <color rgb="FFFFFFFF"/>
      <name val="Arial"/>
    </font>
    <font/>
    <font>
      <sz val="18.0"/>
      <color rgb="FFA9DCD3"/>
      <name val="Arial"/>
    </font>
    <font>
      <sz val="11.0"/>
      <color rgb="FF2157B0"/>
      <name val="Arial"/>
    </font>
    <font>
      <sz val="11.0"/>
      <color rgb="FFFFFFFF"/>
      <name val="Arial"/>
    </font>
    <font>
      <sz val="11.0"/>
      <color rgb="FFB9C8DC"/>
      <name val="Arial"/>
    </font>
    <font>
      <b/>
      <sz val="11.0"/>
      <color rgb="FFFFFFFF"/>
      <name val="Carlito"/>
    </font>
    <font>
      <sz val="11.0"/>
      <color rgb="FF142D4E"/>
      <name val="Arial"/>
    </font>
    <font>
      <sz val="11.0"/>
      <color rgb="FF23734D"/>
      <name val="Arial"/>
    </font>
    <font>
      <sz val="11.0"/>
      <color rgb="FF172B4D"/>
      <name val="Carlito"/>
    </font>
    <font>
      <sz val="11.0"/>
      <color theme="1"/>
      <name val="Carlito"/>
    </font>
    <font>
      <sz val="11.0"/>
      <color rgb="FF23734D"/>
      <name val="Carlito"/>
    </font>
    <font>
      <b/>
      <sz val="11.0"/>
      <color rgb="FF172B4D"/>
      <name val="Arial"/>
    </font>
    <font>
      <b/>
      <sz val="11.0"/>
      <color rgb="FF172B4D"/>
      <name val="Carlito"/>
    </font>
    <font>
      <sz val="10.0"/>
      <color rgb="FF172B4D"/>
      <name val="Arial"/>
    </font>
    <font>
      <sz val="10.0"/>
      <color rgb="FF172B4D"/>
      <name val="Carlito"/>
    </font>
  </fonts>
  <fills count="5">
    <fill>
      <patternFill patternType="none"/>
    </fill>
    <fill>
      <patternFill patternType="lightGray"/>
    </fill>
    <fill>
      <patternFill patternType="solid">
        <fgColor rgb="FF142D4E"/>
        <bgColor rgb="FF142D4E"/>
      </patternFill>
    </fill>
    <fill>
      <patternFill patternType="solid">
        <fgColor rgb="FFFFF2CB"/>
        <bgColor rgb="FFFFF2CB"/>
      </patternFill>
    </fill>
    <fill>
      <patternFill patternType="solid">
        <fgColor rgb="FFEFF3F8"/>
        <bgColor rgb="FFEFF3F8"/>
      </patternFill>
    </fill>
  </fills>
  <borders count="14">
    <border/>
    <border>
      <bottom style="thin">
        <color rgb="FF168575"/>
      </bottom>
    </border>
    <border>
      <left/>
      <right/>
      <top/>
      <bottom/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vertical="center"/>
    </xf>
    <xf borderId="2" fillId="2" fontId="1" numFmtId="0" xfId="0" applyAlignment="1" applyBorder="1" applyFill="1" applyFont="1">
      <alignment vertical="center"/>
    </xf>
    <xf borderId="3" fillId="2" fontId="3" numFmtId="0" xfId="0" applyAlignment="1" applyBorder="1" applyFill="1" applyFont="1">
      <alignment shrinkToFit="0" vertical="center" wrapText="1"/>
    </xf>
    <xf borderId="4" fillId="0" fontId="5" numFmtId="0" xfId="0" applyBorder="1" applyFont="1"/>
    <xf borderId="2" fillId="2" fontId="4" numFmtId="0" xfId="0" applyAlignment="1" applyBorder="1" applyFill="1" applyFont="1">
      <alignment vertical="center"/>
    </xf>
    <xf borderId="5" fillId="0" fontId="5" numFmtId="0" xfId="0" applyBorder="1" applyFont="1"/>
    <xf borderId="6" fillId="0" fontId="5" numFmtId="0" xfId="0" applyBorder="1" applyFont="1"/>
    <xf borderId="7" fillId="0" fontId="5" numFmtId="0" xfId="0" applyBorder="1" applyFont="1"/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3" fillId="2" fontId="6" numFmtId="0" xfId="0" applyAlignment="1" applyBorder="1" applyFill="1" applyFont="1">
      <alignment shrinkToFit="0" vertical="center" wrapText="1"/>
    </xf>
    <xf borderId="11" fillId="3" fontId="7" numFmtId="0" xfId="0" applyAlignment="1" applyBorder="1" applyFill="1" applyFont="1">
      <alignment vertical="center"/>
    </xf>
    <xf borderId="12" fillId="0" fontId="5" numFmtId="0" xfId="0" applyBorder="1" applyFont="1"/>
    <xf borderId="13" fillId="0" fontId="5" numFmtId="0" xfId="0" applyBorder="1" applyFont="1"/>
    <xf borderId="2" fillId="3" fontId="7" numFmtId="0" xfId="0" applyAlignment="1" applyBorder="1" applyFill="1" applyFont="1">
      <alignment vertical="center"/>
    </xf>
    <xf borderId="3" fillId="2" fontId="8" numFmtId="0" xfId="0" applyAlignment="1" applyBorder="1" applyFill="1" applyFont="1">
      <alignment shrinkToFit="0" vertical="center" wrapText="1"/>
    </xf>
    <xf borderId="2" fillId="2" fontId="4" numFmtId="0" xfId="0" applyAlignment="1" applyBorder="1" applyFill="1" applyFont="1">
      <alignment horizontal="center" vertical="center"/>
    </xf>
    <xf borderId="2" fillId="3" fontId="7" numFmtId="164" xfId="0" applyAlignment="1" applyBorder="1" applyFill="1" applyFont="1" applyNumberFormat="1">
      <alignment readingOrder="0" vertical="center"/>
    </xf>
    <xf borderId="2" fillId="3" fontId="7" numFmtId="165" xfId="0" applyAlignment="1" applyBorder="1" applyFill="1" applyFont="1" applyNumberFormat="1">
      <alignment vertical="center"/>
    </xf>
    <xf borderId="3" fillId="2" fontId="9" numFmtId="0" xfId="0" applyAlignment="1" applyBorder="1" applyFill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2" fillId="2" fontId="4" numFmtId="166" xfId="0" applyAlignment="1" applyBorder="1" applyFill="1" applyFont="1" applyNumberFormat="1">
      <alignment horizontal="center" vertical="center"/>
    </xf>
    <xf borderId="2" fillId="2" fontId="10" numFmtId="166" xfId="0" applyAlignment="1" applyBorder="1" applyFill="1" applyFont="1" applyNumberFormat="1">
      <alignment horizontal="center"/>
    </xf>
    <xf borderId="0" fillId="0" fontId="11" numFmtId="0" xfId="0" applyAlignment="1" applyFont="1">
      <alignment vertical="center"/>
    </xf>
    <xf borderId="0" fillId="0" fontId="2" numFmtId="165" xfId="0" applyAlignment="1" applyFont="1" applyNumberFormat="1">
      <alignment vertical="center"/>
    </xf>
    <xf borderId="0" fillId="0" fontId="11" numFmtId="165" xfId="0" applyAlignment="1" applyFont="1" applyNumberFormat="1">
      <alignment vertical="center"/>
    </xf>
    <xf borderId="0" fillId="0" fontId="12" numFmtId="165" xfId="0" applyAlignment="1" applyFont="1" applyNumberFormat="1">
      <alignment vertical="center"/>
    </xf>
    <xf borderId="0" fillId="0" fontId="1" numFmtId="165" xfId="0" applyAlignment="1" applyFont="1" applyNumberFormat="1">
      <alignment vertical="center"/>
    </xf>
    <xf borderId="0" fillId="0" fontId="11" numFmtId="1" xfId="0" applyAlignment="1" applyFont="1" applyNumberFormat="1">
      <alignment vertical="center"/>
    </xf>
    <xf borderId="0" fillId="0" fontId="13" numFmtId="165" xfId="0" applyFont="1" applyNumberFormat="1"/>
    <xf borderId="0" fillId="0" fontId="14" numFmtId="165" xfId="0" applyFont="1" applyNumberFormat="1"/>
    <xf borderId="2" fillId="2" fontId="4" numFmtId="166" xfId="0" applyAlignment="1" applyBorder="1" applyFill="1" applyFont="1" applyNumberFormat="1">
      <alignment horizontal="center"/>
    </xf>
    <xf borderId="0" fillId="0" fontId="15" numFmtId="165" xfId="0" applyFont="1" applyNumberFormat="1"/>
    <xf borderId="2" fillId="3" fontId="7" numFmtId="165" xfId="0" applyBorder="1" applyFill="1" applyFont="1" applyNumberFormat="1"/>
    <xf borderId="0" fillId="0" fontId="12" numFmtId="2" xfId="0" applyAlignment="1" applyFont="1" applyNumberFormat="1">
      <alignment shrinkToFit="0" vertical="center" wrapText="1"/>
    </xf>
    <xf borderId="2" fillId="4" fontId="16" numFmtId="0" xfId="0" applyAlignment="1" applyBorder="1" applyFill="1" applyFont="1">
      <alignment vertical="center"/>
    </xf>
    <xf borderId="2" fillId="4" fontId="16" numFmtId="165" xfId="0" applyAlignment="1" applyBorder="1" applyFill="1" applyFont="1" applyNumberFormat="1">
      <alignment vertical="center"/>
    </xf>
    <xf borderId="2" fillId="4" fontId="17" numFmtId="165" xfId="0" applyBorder="1" applyFill="1" applyFont="1" applyNumberFormat="1"/>
    <xf borderId="2" fillId="2" fontId="4" numFmtId="165" xfId="0" applyAlignment="1" applyBorder="1" applyFill="1" applyFont="1" applyNumberFormat="1">
      <alignment vertical="center"/>
    </xf>
    <xf borderId="2" fillId="2" fontId="10" numFmtId="165" xfId="0" applyBorder="1" applyFill="1" applyFont="1" applyNumberFormat="1"/>
    <xf borderId="0" fillId="0" fontId="18" numFmtId="0" xfId="0" applyAlignment="1" applyFont="1">
      <alignment vertical="center"/>
    </xf>
    <xf borderId="0" fillId="0" fontId="19" numFmtId="0" xfId="0" applyFont="1"/>
  </cellXfs>
  <cellStyles count="1">
    <cellStyle xfId="0" name="Normal" builtinId="0"/>
  </cellStyles>
  <dxfs count="2">
    <dxf>
      <font>
        <b/>
        <color rgb="FFB42318"/>
      </font>
      <fill>
        <patternFill patternType="solid">
          <fgColor rgb="FFFCE8E6"/>
          <bgColor rgb="FFFCE8E6"/>
        </patternFill>
      </fill>
      <border/>
    </dxf>
    <dxf>
      <font>
        <b/>
        <color rgb="FF8C5A0A"/>
      </font>
      <fill>
        <patternFill patternType="solid">
          <fgColor rgb="FFFFF2CB"/>
          <bgColor rgb="FFFFF2CB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Saldo y reserva mínima</a:t>
            </a:r>
          </a:p>
        </c:rich>
      </c:tx>
      <c:overlay val="0"/>
    </c:title>
    <c:plotArea>
      <c:layout/>
      <c:lineChart>
        <c:ser>
          <c:idx val="0"/>
          <c:order val="0"/>
          <c:tx>
            <c:v>Saldo final</c:v>
          </c:tx>
          <c:spPr>
            <a:ln cmpd="sng" w="19050">
              <a:solidFill>
                <a:srgbClr val="2457A6">
                  <a:alpha val="100000"/>
                </a:srgbClr>
              </a:solidFill>
              <a:prstDash val="solid"/>
            </a:ln>
          </c:spPr>
          <c:marker>
            <c:symbol val="none"/>
          </c:marker>
          <c:cat>
            <c:strRef>
              <c:f>Resumen!$C$34:$C$93</c:f>
            </c:strRef>
          </c:cat>
          <c:val>
            <c:numRef>
              <c:f>Resumen!$G$34:$G$93</c:f>
              <c:numCache/>
            </c:numRef>
          </c:val>
          <c:smooth val="0"/>
        </c:ser>
        <c:ser>
          <c:idx val="1"/>
          <c:order val="1"/>
          <c:tx>
            <c:v>Caja mínima</c:v>
          </c:tx>
          <c:spPr>
            <a:ln cmpd="sng" w="19050">
              <a:solidFill>
                <a:srgbClr val="168575">
                  <a:alpha val="100000"/>
                </a:srgbClr>
              </a:solidFill>
              <a:prstDash val="dash"/>
            </a:ln>
          </c:spPr>
          <c:marker>
            <c:symbol val="none"/>
          </c:marker>
          <c:cat>
            <c:strRef>
              <c:f>Resumen!$C$34:$C$93</c:f>
            </c:strRef>
          </c:cat>
          <c:val>
            <c:numRef>
              <c:f>Resumen!$H$34:$H$93</c:f>
              <c:numCache/>
            </c:numRef>
          </c:val>
          <c:smooth val="0"/>
        </c:ser>
        <c:axId val="2116655601"/>
        <c:axId val="479184019"/>
      </c:lineChart>
      <c:catAx>
        <c:axId val="211665560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79184019"/>
      </c:catAx>
      <c:valAx>
        <c:axId val="47918401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#,##0,,&quot; M&quot;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116655601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17</xdr:row>
      <xdr:rowOff>0</xdr:rowOff>
    </xdr:from>
    <xdr:ext cx="7086600" cy="2828925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42D4E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6.0"/>
    <col customWidth="1" min="4" max="10" width="18.0"/>
    <col customWidth="1" min="11" max="11" width="3.0"/>
    <col customWidth="1" min="12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24.75" customHeight="1">
      <c r="A2" s="1"/>
      <c r="B2" s="1"/>
      <c r="C2" s="2" t="s">
        <v>0</v>
      </c>
      <c r="D2" s="1"/>
      <c r="E2" s="1"/>
      <c r="F2" s="1"/>
      <c r="G2" s="1"/>
      <c r="H2" s="1"/>
      <c r="I2" s="1"/>
      <c r="J2" s="1"/>
      <c r="K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ht="24.75" customHeight="1">
      <c r="A5" s="1"/>
      <c r="B5" s="1"/>
      <c r="C5" s="4"/>
      <c r="D5" s="4"/>
      <c r="E5" s="4"/>
      <c r="F5" s="4"/>
      <c r="G5" s="4"/>
      <c r="H5" s="4"/>
      <c r="I5" s="4"/>
      <c r="J5" s="4"/>
      <c r="K5" s="1"/>
    </row>
    <row r="6" ht="24.75" customHeight="1">
      <c r="A6" s="1"/>
      <c r="B6" s="1"/>
      <c r="C6" s="4"/>
      <c r="D6" s="4"/>
      <c r="E6" s="4"/>
      <c r="F6" s="4"/>
      <c r="G6" s="4"/>
      <c r="H6" s="4"/>
      <c r="I6" s="4"/>
      <c r="J6" s="4"/>
      <c r="K6" s="1"/>
    </row>
    <row r="7" ht="24.75" customHeight="1">
      <c r="A7" s="1"/>
      <c r="B7" s="1"/>
      <c r="C7" s="4"/>
      <c r="D7" s="4"/>
      <c r="E7" s="4"/>
      <c r="F7" s="4"/>
      <c r="G7" s="4"/>
      <c r="H7" s="4"/>
      <c r="I7" s="4"/>
      <c r="J7" s="4"/>
      <c r="K7" s="1"/>
    </row>
    <row r="8" ht="24.75" customHeight="1">
      <c r="A8" s="1"/>
      <c r="B8" s="1"/>
      <c r="C8" s="4"/>
      <c r="D8" s="5" t="s">
        <v>3</v>
      </c>
      <c r="E8" s="6"/>
      <c r="F8" s="6"/>
      <c r="G8" s="6"/>
      <c r="H8" s="6"/>
      <c r="I8" s="8"/>
      <c r="J8" s="4"/>
      <c r="K8" s="1"/>
    </row>
    <row r="9" ht="24.75" customHeight="1">
      <c r="A9" s="1"/>
      <c r="B9" s="1"/>
      <c r="C9" s="4"/>
      <c r="D9" s="9"/>
      <c r="I9" s="10"/>
      <c r="J9" s="4"/>
      <c r="K9" s="1"/>
    </row>
    <row r="10" ht="24.75" customHeight="1">
      <c r="A10" s="1"/>
      <c r="B10" s="1"/>
      <c r="C10" s="4"/>
      <c r="D10" s="11"/>
      <c r="E10" s="12"/>
      <c r="F10" s="12"/>
      <c r="G10" s="12"/>
      <c r="H10" s="12"/>
      <c r="I10" s="13"/>
      <c r="J10" s="4"/>
      <c r="K10" s="1"/>
    </row>
    <row r="11" ht="24.75" customHeight="1">
      <c r="A11" s="1"/>
      <c r="B11" s="1"/>
      <c r="C11" s="4"/>
      <c r="D11" s="4"/>
      <c r="E11" s="4"/>
      <c r="F11" s="4"/>
      <c r="G11" s="4"/>
      <c r="H11" s="4"/>
      <c r="I11" s="4"/>
      <c r="J11" s="4"/>
      <c r="K11" s="1"/>
    </row>
    <row r="12" ht="24.75" customHeight="1">
      <c r="A12" s="1"/>
      <c r="B12" s="1"/>
      <c r="C12" s="4"/>
      <c r="D12" s="4"/>
      <c r="E12" s="4"/>
      <c r="F12" s="4"/>
      <c r="G12" s="4"/>
      <c r="H12" s="4"/>
      <c r="I12" s="4"/>
      <c r="J12" s="4"/>
      <c r="K12" s="1"/>
    </row>
    <row r="13" ht="24.75" customHeight="1">
      <c r="A13" s="1"/>
      <c r="B13" s="1"/>
      <c r="C13" s="4"/>
      <c r="D13" s="14" t="s">
        <v>7</v>
      </c>
      <c r="E13" s="6"/>
      <c r="F13" s="6"/>
      <c r="G13" s="6"/>
      <c r="H13" s="6"/>
      <c r="I13" s="8"/>
      <c r="J13" s="4"/>
      <c r="K13" s="1"/>
    </row>
    <row r="14" ht="24.75" customHeight="1">
      <c r="A14" s="1"/>
      <c r="B14" s="1"/>
      <c r="C14" s="4"/>
      <c r="D14" s="11"/>
      <c r="E14" s="12"/>
      <c r="F14" s="12"/>
      <c r="G14" s="12"/>
      <c r="H14" s="12"/>
      <c r="I14" s="13"/>
      <c r="J14" s="4"/>
      <c r="K14" s="1"/>
    </row>
    <row r="15" ht="24.75" customHeight="1">
      <c r="A15" s="1"/>
      <c r="B15" s="1"/>
      <c r="C15" s="4"/>
      <c r="D15" s="4"/>
      <c r="E15" s="4"/>
      <c r="F15" s="4"/>
      <c r="G15" s="4"/>
      <c r="H15" s="4"/>
      <c r="I15" s="4"/>
      <c r="J15" s="4"/>
      <c r="K15" s="1"/>
    </row>
    <row r="16" ht="24.75" customHeight="1">
      <c r="A16" s="1"/>
      <c r="B16" s="1"/>
      <c r="C16" s="4"/>
      <c r="D16" s="4"/>
      <c r="E16" s="4"/>
      <c r="F16" s="4"/>
      <c r="G16" s="4"/>
      <c r="H16" s="4"/>
      <c r="I16" s="4"/>
      <c r="J16" s="4"/>
      <c r="K16" s="1"/>
    </row>
    <row r="17" ht="24.75" customHeight="1">
      <c r="A17" s="1"/>
      <c r="B17" s="1"/>
      <c r="C17" s="4"/>
      <c r="D17" s="19" t="s">
        <v>11</v>
      </c>
      <c r="E17" s="6"/>
      <c r="F17" s="6"/>
      <c r="G17" s="6"/>
      <c r="H17" s="6"/>
      <c r="I17" s="8"/>
      <c r="J17" s="4"/>
      <c r="K17" s="1"/>
    </row>
    <row r="18" ht="24.75" customHeight="1">
      <c r="A18" s="1"/>
      <c r="B18" s="1"/>
      <c r="C18" s="4"/>
      <c r="D18" s="9"/>
      <c r="I18" s="10"/>
      <c r="J18" s="4"/>
      <c r="K18" s="1"/>
    </row>
    <row r="19" ht="24.75" customHeight="1">
      <c r="A19" s="1"/>
      <c r="B19" s="1"/>
      <c r="C19" s="4"/>
      <c r="D19" s="11"/>
      <c r="E19" s="12"/>
      <c r="F19" s="12"/>
      <c r="G19" s="12"/>
      <c r="H19" s="12"/>
      <c r="I19" s="13"/>
      <c r="J19" s="4"/>
      <c r="K19" s="1"/>
    </row>
    <row r="20" ht="24.75" customHeight="1">
      <c r="A20" s="1"/>
      <c r="B20" s="1"/>
      <c r="C20" s="4"/>
      <c r="D20" s="4"/>
      <c r="E20" s="4"/>
      <c r="F20" s="4"/>
      <c r="G20" s="4"/>
      <c r="H20" s="4"/>
      <c r="I20" s="4"/>
      <c r="J20" s="4"/>
      <c r="K20" s="1"/>
    </row>
    <row r="21" ht="24.75" customHeight="1">
      <c r="A21" s="1"/>
      <c r="B21" s="1"/>
      <c r="C21" s="4"/>
      <c r="D21" s="4"/>
      <c r="E21" s="4"/>
      <c r="F21" s="4"/>
      <c r="G21" s="4"/>
      <c r="H21" s="4"/>
      <c r="I21" s="4"/>
      <c r="J21" s="4"/>
      <c r="K21" s="1"/>
    </row>
    <row r="22" ht="24.75" customHeight="1">
      <c r="A22" s="1"/>
      <c r="B22" s="1"/>
      <c r="C22" s="4"/>
      <c r="D22" s="4"/>
      <c r="E22" s="4"/>
      <c r="F22" s="4"/>
      <c r="G22" s="4"/>
      <c r="H22" s="4"/>
      <c r="I22" s="4"/>
      <c r="J22" s="4"/>
      <c r="K22" s="1"/>
    </row>
    <row r="23" ht="24.75" customHeight="1">
      <c r="A23" s="1"/>
      <c r="B23" s="1"/>
      <c r="C23" s="4"/>
      <c r="D23" s="23" t="s">
        <v>14</v>
      </c>
      <c r="E23" s="6"/>
      <c r="F23" s="6"/>
      <c r="G23" s="6"/>
      <c r="H23" s="6"/>
      <c r="I23" s="8"/>
      <c r="J23" s="4"/>
      <c r="K23" s="1"/>
    </row>
    <row r="24" ht="24.75" customHeight="1">
      <c r="A24" s="1"/>
      <c r="B24" s="1"/>
      <c r="C24" s="4"/>
      <c r="D24" s="11"/>
      <c r="E24" s="12"/>
      <c r="F24" s="12"/>
      <c r="G24" s="12"/>
      <c r="H24" s="12"/>
      <c r="I24" s="13"/>
      <c r="J24" s="4"/>
      <c r="K24" s="1"/>
    </row>
    <row r="25" ht="24.75" customHeight="1">
      <c r="A25" s="1"/>
      <c r="B25" s="1"/>
      <c r="C25" s="4"/>
      <c r="D25" s="4"/>
      <c r="E25" s="4"/>
      <c r="F25" s="4"/>
      <c r="G25" s="4"/>
      <c r="H25" s="4"/>
      <c r="I25" s="4"/>
      <c r="J25" s="4"/>
      <c r="K25" s="1"/>
    </row>
    <row r="26" ht="24.75" customHeight="1">
      <c r="A26" s="1"/>
      <c r="B26" s="1"/>
      <c r="C26" s="4"/>
      <c r="D26" s="4"/>
      <c r="E26" s="4"/>
      <c r="F26" s="4"/>
      <c r="G26" s="4"/>
      <c r="H26" s="4"/>
      <c r="I26" s="4"/>
      <c r="J26" s="4"/>
      <c r="K26" s="1"/>
    </row>
    <row r="2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ht="24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ht="24.75" customHeight="1">
      <c r="A29" s="1"/>
      <c r="B29" s="1"/>
      <c r="C29" s="24" t="s">
        <v>16</v>
      </c>
      <c r="K29" s="1"/>
    </row>
    <row r="30" ht="24.75" customHeight="1">
      <c r="A30" s="1"/>
      <c r="B30" s="1"/>
      <c r="K30" s="1"/>
    </row>
    <row r="31" ht="24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ht="24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ht="24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ht="24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ht="24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ht="24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ht="24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ht="24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ht="24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ht="24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ht="24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ht="24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ht="24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ht="24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ht="24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ht="24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ht="24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ht="24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ht="24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ht="24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ht="24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ht="24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ht="24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ht="24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ht="24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ht="24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D8:I10"/>
    <mergeCell ref="D13:I14"/>
    <mergeCell ref="D17:I19"/>
    <mergeCell ref="D23:I24"/>
    <mergeCell ref="C29:J30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42D4E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6.0"/>
    <col customWidth="1" min="4" max="10" width="18.0"/>
    <col customWidth="1" min="11" max="11" width="3.0"/>
    <col customWidth="1" min="12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24.75" customHeight="1">
      <c r="A2" s="1"/>
      <c r="B2" s="1"/>
      <c r="C2" s="2" t="s">
        <v>31</v>
      </c>
      <c r="D2" s="1"/>
      <c r="E2" s="1"/>
      <c r="F2" s="1"/>
      <c r="G2" s="1"/>
      <c r="H2" s="1"/>
      <c r="I2" s="1"/>
      <c r="J2" s="1"/>
      <c r="K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</row>
    <row r="4" ht="24.75" customHeight="1">
      <c r="A4" s="1"/>
      <c r="B4" s="1"/>
      <c r="C4" s="1" t="s">
        <v>32</v>
      </c>
      <c r="D4" s="27" t="str">
        <f>Configuracion!D5</f>
        <v>Contabilidad San Vicente</v>
      </c>
      <c r="I4" s="1"/>
      <c r="J4" s="1"/>
      <c r="K4" s="1"/>
    </row>
    <row r="5" ht="24.75" customHeight="1">
      <c r="A5" s="1"/>
      <c r="B5" s="1"/>
      <c r="C5" s="1" t="s">
        <v>33</v>
      </c>
      <c r="D5" s="27" t="str">
        <f>Configuracion!D6</f>
        <v>CLP</v>
      </c>
      <c r="E5" s="1"/>
      <c r="F5" s="1"/>
      <c r="G5" s="1"/>
      <c r="H5" s="1"/>
      <c r="I5" s="1"/>
      <c r="J5" s="1"/>
      <c r="K5" s="1"/>
    </row>
    <row r="6" ht="24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ht="27.75" customHeight="1">
      <c r="A7" s="1"/>
      <c r="B7" s="1"/>
      <c r="C7" s="7" t="s">
        <v>34</v>
      </c>
      <c r="D7" s="7"/>
      <c r="E7" s="7"/>
      <c r="F7" s="7"/>
      <c r="G7" s="7"/>
      <c r="H7" s="7"/>
      <c r="I7" s="7"/>
      <c r="J7" s="7"/>
      <c r="K7" s="1"/>
    </row>
    <row r="8" ht="24.75" customHeight="1">
      <c r="A8" s="1"/>
      <c r="B8" s="1"/>
      <c r="C8" s="1" t="s">
        <v>35</v>
      </c>
      <c r="D8" s="28">
        <f>'Caja mensual'!BK24</f>
        <v>25000000</v>
      </c>
      <c r="E8" s="1"/>
      <c r="F8" s="1"/>
      <c r="G8" s="1"/>
      <c r="H8" s="1"/>
      <c r="I8" s="1"/>
      <c r="J8" s="1"/>
      <c r="K8" s="1"/>
    </row>
    <row r="9" ht="24.75" customHeight="1">
      <c r="A9" s="1"/>
      <c r="B9" s="1"/>
      <c r="C9" s="1" t="s">
        <v>36</v>
      </c>
      <c r="D9" s="29">
        <f>MIN('Caja mensual'!D24:BK24)</f>
        <v>1400000</v>
      </c>
      <c r="E9" s="1"/>
      <c r="F9" s="1"/>
      <c r="G9" s="1"/>
      <c r="H9" s="1"/>
      <c r="I9" s="1"/>
      <c r="J9" s="1"/>
      <c r="K9" s="1"/>
    </row>
    <row r="10" ht="24.75" customHeight="1">
      <c r="A10" s="1"/>
      <c r="B10" s="1"/>
      <c r="C10" s="1" t="s">
        <v>38</v>
      </c>
      <c r="D10" s="29">
        <f>MAX('Caja mensual'!D27:BK27)</f>
        <v>100000</v>
      </c>
      <c r="E10" s="1"/>
      <c r="F10" s="1"/>
      <c r="G10" s="1"/>
      <c r="H10" s="1"/>
      <c r="I10" s="1"/>
      <c r="J10" s="1"/>
      <c r="K10" s="1"/>
    </row>
    <row r="11" ht="24.75" customHeight="1">
      <c r="A11" s="1"/>
      <c r="B11" s="1"/>
      <c r="C11" s="1" t="s">
        <v>39</v>
      </c>
      <c r="D11" s="32">
        <f>COUNTIF('Caja mensual'!D28:BK28,"Bajo mínimo")+COUNTIF('Caja mensual'!D28:BK28,"Déficit")</f>
        <v>1</v>
      </c>
      <c r="E11" s="1"/>
      <c r="F11" s="1"/>
      <c r="G11" s="1"/>
      <c r="H11" s="1"/>
      <c r="I11" s="1"/>
      <c r="J11" s="1"/>
      <c r="K11" s="1"/>
    </row>
    <row r="12" ht="24.75" customHeight="1">
      <c r="A12" s="1"/>
      <c r="B12" s="1"/>
      <c r="C12" s="1" t="s">
        <v>40</v>
      </c>
      <c r="D12" s="29">
        <f>SUM('Caja mensual'!D20:BK20)</f>
        <v>181000000</v>
      </c>
      <c r="E12" s="1"/>
      <c r="F12" s="1"/>
      <c r="G12" s="1"/>
      <c r="H12" s="1"/>
      <c r="I12" s="1"/>
      <c r="J12" s="1"/>
      <c r="K12" s="1"/>
    </row>
    <row r="13" ht="24.75" customHeight="1">
      <c r="A13" s="1"/>
      <c r="B13" s="1"/>
      <c r="C13" s="1" t="s">
        <v>41</v>
      </c>
      <c r="D13" s="29">
        <f>SUM('Caja mensual'!D21:BK21)</f>
        <v>158000000</v>
      </c>
      <c r="E13" s="1"/>
      <c r="F13" s="1"/>
      <c r="G13" s="1"/>
      <c r="H13" s="1"/>
      <c r="I13" s="1"/>
      <c r="J13" s="1"/>
      <c r="K13" s="1"/>
    </row>
    <row r="14" ht="24.75" customHeight="1">
      <c r="A14" s="1"/>
      <c r="B14" s="1"/>
      <c r="C14" s="1" t="s">
        <v>42</v>
      </c>
      <c r="D14" s="29">
        <f>SUM('Caja mensual'!D22:BK22)</f>
        <v>23000000</v>
      </c>
      <c r="E14" s="1"/>
      <c r="F14" s="1"/>
      <c r="G14" s="1"/>
      <c r="H14" s="1"/>
      <c r="I14" s="1"/>
      <c r="J14" s="1"/>
      <c r="K14" s="1"/>
    </row>
    <row r="15" ht="24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ht="24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ht="27.75" customHeight="1">
      <c r="A17" s="1"/>
      <c r="B17" s="1"/>
      <c r="C17" s="7" t="s">
        <v>43</v>
      </c>
      <c r="D17" s="7"/>
      <c r="E17" s="7"/>
      <c r="F17" s="7"/>
      <c r="G17" s="7"/>
      <c r="H17" s="7"/>
      <c r="I17" s="7"/>
      <c r="J17" s="7"/>
      <c r="K17" s="1"/>
    </row>
    <row r="18" ht="24.75" customHeight="1">
      <c r="A18" s="1"/>
      <c r="B18" s="1"/>
      <c r="C18" s="1" t="s">
        <v>44</v>
      </c>
      <c r="D18" s="29">
        <f>'Caja mensual'!D6</f>
        <v>2000000</v>
      </c>
      <c r="E18" s="1"/>
      <c r="F18" s="1"/>
      <c r="G18" s="1"/>
      <c r="H18" s="1"/>
      <c r="I18" s="1"/>
      <c r="J18" s="1"/>
      <c r="K18" s="1"/>
    </row>
    <row r="19" ht="24.75" customHeight="1">
      <c r="A19" s="1"/>
      <c r="B19" s="1"/>
      <c r="C19" s="1" t="s">
        <v>45</v>
      </c>
      <c r="D19" s="29">
        <f>'Caja mensual'!D8</f>
        <v>3000000</v>
      </c>
      <c r="E19" s="1"/>
      <c r="F19" s="1"/>
      <c r="G19" s="1"/>
      <c r="H19" s="1"/>
      <c r="I19" s="1"/>
      <c r="J19" s="1"/>
      <c r="K19" s="1"/>
    </row>
    <row r="20" ht="24.75" customHeight="1">
      <c r="A20" s="1"/>
      <c r="B20" s="1"/>
      <c r="C20" s="1" t="s">
        <v>22</v>
      </c>
      <c r="D20" s="29">
        <f>'Caja mensual'!D9</f>
        <v>2600000</v>
      </c>
      <c r="E20" s="1"/>
      <c r="F20" s="1"/>
      <c r="G20" s="1"/>
      <c r="H20" s="1"/>
      <c r="I20" s="1"/>
      <c r="J20" s="1"/>
      <c r="K20" s="1"/>
    </row>
    <row r="21" ht="24.75" customHeight="1">
      <c r="A21" s="1"/>
      <c r="B21" s="1"/>
      <c r="C21" s="1" t="s">
        <v>46</v>
      </c>
      <c r="D21" s="29">
        <f>'Caja mensual'!D13</f>
        <v>2000000</v>
      </c>
      <c r="E21" s="1"/>
      <c r="F21" s="1"/>
      <c r="G21" s="1"/>
      <c r="H21" s="1"/>
      <c r="I21" s="1"/>
      <c r="J21" s="1"/>
      <c r="K21" s="1"/>
    </row>
    <row r="22" ht="24.75" customHeight="1">
      <c r="A22" s="1"/>
      <c r="B22" s="1"/>
      <c r="C22" s="1" t="s">
        <v>47</v>
      </c>
      <c r="D22" s="29">
        <f>'Caja mensual'!D16</f>
        <v>1000000</v>
      </c>
      <c r="E22" s="1"/>
      <c r="F22" s="1"/>
      <c r="G22" s="1"/>
      <c r="H22" s="1"/>
      <c r="I22" s="1"/>
      <c r="J22" s="1"/>
      <c r="K22" s="1"/>
    </row>
    <row r="23" ht="24.75" customHeight="1">
      <c r="A23" s="1"/>
      <c r="B23" s="1"/>
      <c r="C23" s="1" t="s">
        <v>48</v>
      </c>
      <c r="D23" s="29">
        <f>'Caja mensual'!D22</f>
        <v>-600000</v>
      </c>
      <c r="E23" s="1"/>
      <c r="F23" s="1"/>
      <c r="G23" s="1"/>
      <c r="H23" s="1"/>
      <c r="I23" s="1"/>
      <c r="J23" s="1"/>
      <c r="K23" s="1"/>
    </row>
    <row r="24" ht="24.75" customHeight="1">
      <c r="A24" s="1"/>
      <c r="B24" s="1"/>
      <c r="C24" s="1" t="s">
        <v>49</v>
      </c>
      <c r="D24" s="29">
        <f>'Caja mensual'!D24</f>
        <v>1400000</v>
      </c>
      <c r="E24" s="1"/>
      <c r="F24" s="1"/>
      <c r="G24" s="1"/>
      <c r="H24" s="1"/>
      <c r="I24" s="1"/>
      <c r="J24" s="1"/>
      <c r="K24" s="1"/>
    </row>
    <row r="25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ht="24.75" customHeight="1">
      <c r="A27" s="1"/>
      <c r="B27" s="1"/>
      <c r="C27" s="24" t="s">
        <v>50</v>
      </c>
      <c r="K27" s="1"/>
    </row>
    <row r="28" ht="24.75" customHeight="1">
      <c r="A28" s="1"/>
      <c r="B28" s="1"/>
      <c r="K28" s="1"/>
    </row>
    <row r="29" ht="24.75" customHeight="1">
      <c r="A29" s="1"/>
      <c r="B29" s="1"/>
      <c r="K29" s="1"/>
    </row>
    <row r="30" ht="24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ht="24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ht="30.0" customHeight="1">
      <c r="A33" s="1"/>
      <c r="B33" s="1"/>
      <c r="C33" s="7" t="s">
        <v>51</v>
      </c>
      <c r="D33" s="7" t="s">
        <v>52</v>
      </c>
      <c r="E33" s="7" t="s">
        <v>53</v>
      </c>
      <c r="F33" s="7" t="s">
        <v>48</v>
      </c>
      <c r="G33" s="7" t="s">
        <v>49</v>
      </c>
      <c r="H33" s="7" t="s">
        <v>54</v>
      </c>
      <c r="I33" s="1"/>
      <c r="J33" s="1"/>
      <c r="K33" s="1"/>
    </row>
    <row r="34" ht="24.75" customHeight="1">
      <c r="A34" s="1"/>
      <c r="B34" s="1"/>
      <c r="C34" s="27" t="str">
        <f>TEXT('Caja mensual'!D5,"mmm-yy")</f>
        <v>nov-26</v>
      </c>
      <c r="D34" s="29">
        <f>'Caja mensual'!D20</f>
        <v>4000000</v>
      </c>
      <c r="E34" s="29">
        <f>'Caja mensual'!D21</f>
        <v>4600000</v>
      </c>
      <c r="F34" s="29">
        <f>'Caja mensual'!D22</f>
        <v>-600000</v>
      </c>
      <c r="G34" s="29">
        <f>'Caja mensual'!D24</f>
        <v>1400000</v>
      </c>
      <c r="H34" s="29">
        <f>'Caja mensual'!D25</f>
        <v>1500000</v>
      </c>
      <c r="I34" s="1"/>
      <c r="J34" s="1"/>
      <c r="K34" s="1"/>
    </row>
    <row r="35" ht="24.75" customHeight="1">
      <c r="A35" s="1"/>
      <c r="B35" s="1"/>
      <c r="C35" s="27" t="str">
        <f>TEXT('Caja mensual'!E5,"mmm-yy")</f>
        <v>dic-26</v>
      </c>
      <c r="D35" s="29">
        <f>'Caja mensual'!E20</f>
        <v>3000000</v>
      </c>
      <c r="E35" s="29">
        <f>'Caja mensual'!E21</f>
        <v>2600000</v>
      </c>
      <c r="F35" s="29">
        <f>'Caja mensual'!E22</f>
        <v>400000</v>
      </c>
      <c r="G35" s="29">
        <f>'Caja mensual'!E24</f>
        <v>1800000</v>
      </c>
      <c r="H35" s="29">
        <f>'Caja mensual'!E25</f>
        <v>1500000</v>
      </c>
      <c r="I35" s="1"/>
      <c r="J35" s="1"/>
      <c r="K35" s="1"/>
    </row>
    <row r="36" ht="24.75" customHeight="1">
      <c r="A36" s="1"/>
      <c r="B36" s="1"/>
      <c r="C36" s="27" t="str">
        <f>TEXT('Caja mensual'!F5,"mmm-yy")</f>
        <v>ene-27</v>
      </c>
      <c r="D36" s="29">
        <f>'Caja mensual'!F20</f>
        <v>3000000</v>
      </c>
      <c r="E36" s="29">
        <f>'Caja mensual'!F21</f>
        <v>2600000</v>
      </c>
      <c r="F36" s="29">
        <f>'Caja mensual'!F22</f>
        <v>400000</v>
      </c>
      <c r="G36" s="29">
        <f>'Caja mensual'!F24</f>
        <v>2200000</v>
      </c>
      <c r="H36" s="29">
        <f>'Caja mensual'!F25</f>
        <v>1500000</v>
      </c>
      <c r="I36" s="1"/>
      <c r="J36" s="1"/>
      <c r="K36" s="1"/>
    </row>
    <row r="37" ht="24.75" customHeight="1">
      <c r="A37" s="1"/>
      <c r="B37" s="1"/>
      <c r="C37" s="27" t="str">
        <f>TEXT('Caja mensual'!G5,"mmm-yy")</f>
        <v>feb-27</v>
      </c>
      <c r="D37" s="29">
        <f>'Caja mensual'!G20</f>
        <v>3000000</v>
      </c>
      <c r="E37" s="29">
        <f>'Caja mensual'!G21</f>
        <v>2600000</v>
      </c>
      <c r="F37" s="29">
        <f>'Caja mensual'!G22</f>
        <v>400000</v>
      </c>
      <c r="G37" s="29">
        <f>'Caja mensual'!G24</f>
        <v>2600000</v>
      </c>
      <c r="H37" s="29">
        <f>'Caja mensual'!G25</f>
        <v>1500000</v>
      </c>
      <c r="I37" s="1"/>
      <c r="J37" s="1"/>
      <c r="K37" s="1"/>
    </row>
    <row r="38" ht="24.75" customHeight="1">
      <c r="A38" s="1"/>
      <c r="B38" s="1"/>
      <c r="C38" s="27" t="str">
        <f>TEXT('Caja mensual'!H5,"mmm-yy")</f>
        <v>mar-27</v>
      </c>
      <c r="D38" s="29">
        <f>'Caja mensual'!H20</f>
        <v>3000000</v>
      </c>
      <c r="E38" s="29">
        <f>'Caja mensual'!H21</f>
        <v>2600000</v>
      </c>
      <c r="F38" s="29">
        <f>'Caja mensual'!H22</f>
        <v>400000</v>
      </c>
      <c r="G38" s="29">
        <f>'Caja mensual'!H24</f>
        <v>3000000</v>
      </c>
      <c r="H38" s="29">
        <f>'Caja mensual'!H25</f>
        <v>1500000</v>
      </c>
      <c r="I38" s="1"/>
      <c r="J38" s="1"/>
      <c r="K38" s="1"/>
    </row>
    <row r="39" ht="24.75" customHeight="1">
      <c r="A39" s="1"/>
      <c r="B39" s="1"/>
      <c r="C39" s="27" t="str">
        <f>TEXT('Caja mensual'!I5,"mmm-yy")</f>
        <v>abr-27</v>
      </c>
      <c r="D39" s="29">
        <f>'Caja mensual'!I20</f>
        <v>3000000</v>
      </c>
      <c r="E39" s="29">
        <f>'Caja mensual'!I21</f>
        <v>2600000</v>
      </c>
      <c r="F39" s="29">
        <f>'Caja mensual'!I22</f>
        <v>400000</v>
      </c>
      <c r="G39" s="29">
        <f>'Caja mensual'!I24</f>
        <v>3400000</v>
      </c>
      <c r="H39" s="29">
        <f>'Caja mensual'!I25</f>
        <v>1500000</v>
      </c>
      <c r="I39" s="1"/>
      <c r="J39" s="1"/>
      <c r="K39" s="1"/>
    </row>
    <row r="40" ht="24.75" customHeight="1">
      <c r="A40" s="1"/>
      <c r="B40" s="1"/>
      <c r="C40" s="27" t="str">
        <f>TEXT('Caja mensual'!J5,"mmm-yy")</f>
        <v>may-27</v>
      </c>
      <c r="D40" s="29">
        <f>'Caja mensual'!J20</f>
        <v>3000000</v>
      </c>
      <c r="E40" s="29">
        <f>'Caja mensual'!J21</f>
        <v>2600000</v>
      </c>
      <c r="F40" s="29">
        <f>'Caja mensual'!J22</f>
        <v>400000</v>
      </c>
      <c r="G40" s="29">
        <f>'Caja mensual'!J24</f>
        <v>3800000</v>
      </c>
      <c r="H40" s="29">
        <f>'Caja mensual'!J25</f>
        <v>1500000</v>
      </c>
      <c r="I40" s="1"/>
      <c r="J40" s="1"/>
      <c r="K40" s="1"/>
    </row>
    <row r="41" ht="24.75" customHeight="1">
      <c r="A41" s="1"/>
      <c r="B41" s="1"/>
      <c r="C41" s="27" t="str">
        <f>TEXT('Caja mensual'!K5,"mmm-yy")</f>
        <v>jun-27</v>
      </c>
      <c r="D41" s="29">
        <f>'Caja mensual'!K20</f>
        <v>3000000</v>
      </c>
      <c r="E41" s="29">
        <f>'Caja mensual'!K21</f>
        <v>2600000</v>
      </c>
      <c r="F41" s="29">
        <f>'Caja mensual'!K22</f>
        <v>400000</v>
      </c>
      <c r="G41" s="29">
        <f>'Caja mensual'!K24</f>
        <v>4200000</v>
      </c>
      <c r="H41" s="29">
        <f>'Caja mensual'!K25</f>
        <v>1500000</v>
      </c>
      <c r="I41" s="1"/>
      <c r="J41" s="1"/>
      <c r="K41" s="1"/>
    </row>
    <row r="42" ht="24.75" customHeight="1">
      <c r="A42" s="1"/>
      <c r="B42" s="1"/>
      <c r="C42" s="27" t="str">
        <f>TEXT('Caja mensual'!L5,"mmm-yy")</f>
        <v>jul-27</v>
      </c>
      <c r="D42" s="29">
        <f>'Caja mensual'!L20</f>
        <v>3000000</v>
      </c>
      <c r="E42" s="29">
        <f>'Caja mensual'!L21</f>
        <v>2600000</v>
      </c>
      <c r="F42" s="29">
        <f>'Caja mensual'!L22</f>
        <v>400000</v>
      </c>
      <c r="G42" s="29">
        <f>'Caja mensual'!L24</f>
        <v>4600000</v>
      </c>
      <c r="H42" s="29">
        <f>'Caja mensual'!L25</f>
        <v>1500000</v>
      </c>
      <c r="I42" s="1"/>
      <c r="J42" s="1"/>
      <c r="K42" s="1"/>
    </row>
    <row r="43" ht="24.75" customHeight="1">
      <c r="A43" s="1"/>
      <c r="B43" s="1"/>
      <c r="C43" s="27" t="str">
        <f>TEXT('Caja mensual'!M5,"mmm-yy")</f>
        <v>ago-27</v>
      </c>
      <c r="D43" s="29">
        <f>'Caja mensual'!M20</f>
        <v>3000000</v>
      </c>
      <c r="E43" s="29">
        <f>'Caja mensual'!M21</f>
        <v>2600000</v>
      </c>
      <c r="F43" s="29">
        <f>'Caja mensual'!M22</f>
        <v>400000</v>
      </c>
      <c r="G43" s="29">
        <f>'Caja mensual'!M24</f>
        <v>5000000</v>
      </c>
      <c r="H43" s="29">
        <f>'Caja mensual'!M25</f>
        <v>1500000</v>
      </c>
      <c r="I43" s="1"/>
      <c r="J43" s="1"/>
      <c r="K43" s="1"/>
    </row>
    <row r="44" ht="24.75" customHeight="1">
      <c r="A44" s="1"/>
      <c r="B44" s="1"/>
      <c r="C44" s="27" t="str">
        <f>TEXT('Caja mensual'!N5,"mmm-yy")</f>
        <v>sept-27</v>
      </c>
      <c r="D44" s="29">
        <f>'Caja mensual'!N20</f>
        <v>3000000</v>
      </c>
      <c r="E44" s="29">
        <f>'Caja mensual'!N21</f>
        <v>2600000</v>
      </c>
      <c r="F44" s="29">
        <f>'Caja mensual'!N22</f>
        <v>400000</v>
      </c>
      <c r="G44" s="29">
        <f>'Caja mensual'!N24</f>
        <v>5400000</v>
      </c>
      <c r="H44" s="29">
        <f>'Caja mensual'!N25</f>
        <v>1500000</v>
      </c>
      <c r="I44" s="1"/>
      <c r="J44" s="1"/>
      <c r="K44" s="1"/>
    </row>
    <row r="45" ht="24.75" customHeight="1">
      <c r="A45" s="1"/>
      <c r="B45" s="1"/>
      <c r="C45" s="27" t="str">
        <f>TEXT('Caja mensual'!O5,"mmm-yy")</f>
        <v>oct-27</v>
      </c>
      <c r="D45" s="29">
        <f>'Caja mensual'!O20</f>
        <v>3000000</v>
      </c>
      <c r="E45" s="29">
        <f>'Caja mensual'!O21</f>
        <v>2600000</v>
      </c>
      <c r="F45" s="29">
        <f>'Caja mensual'!O22</f>
        <v>400000</v>
      </c>
      <c r="G45" s="29">
        <f>'Caja mensual'!O24</f>
        <v>5800000</v>
      </c>
      <c r="H45" s="29">
        <f>'Caja mensual'!O25</f>
        <v>1500000</v>
      </c>
      <c r="I45" s="1"/>
      <c r="J45" s="1"/>
      <c r="K45" s="1"/>
    </row>
    <row r="46" ht="24.75" customHeight="1">
      <c r="A46" s="1"/>
      <c r="B46" s="1"/>
      <c r="C46" s="27" t="str">
        <f>TEXT('Caja mensual'!P5,"mmm-yy")</f>
        <v>nov-27</v>
      </c>
      <c r="D46" s="29">
        <f>'Caja mensual'!P20</f>
        <v>3000000</v>
      </c>
      <c r="E46" s="29">
        <f>'Caja mensual'!P21</f>
        <v>2600000</v>
      </c>
      <c r="F46" s="29">
        <f>'Caja mensual'!P22</f>
        <v>400000</v>
      </c>
      <c r="G46" s="29">
        <f>'Caja mensual'!P24</f>
        <v>6200000</v>
      </c>
      <c r="H46" s="29">
        <f>'Caja mensual'!P25</f>
        <v>1500000</v>
      </c>
      <c r="I46" s="1"/>
      <c r="J46" s="1"/>
      <c r="K46" s="1"/>
    </row>
    <row r="47" ht="24.75" customHeight="1">
      <c r="A47" s="1"/>
      <c r="B47" s="1"/>
      <c r="C47" s="27" t="str">
        <f>TEXT('Caja mensual'!Q5,"mmm-yy")</f>
        <v>dic-27</v>
      </c>
      <c r="D47" s="29">
        <f>'Caja mensual'!Q20</f>
        <v>3000000</v>
      </c>
      <c r="E47" s="29">
        <f>'Caja mensual'!Q21</f>
        <v>2600000</v>
      </c>
      <c r="F47" s="29">
        <f>'Caja mensual'!Q22</f>
        <v>400000</v>
      </c>
      <c r="G47" s="29">
        <f>'Caja mensual'!Q24</f>
        <v>6600000</v>
      </c>
      <c r="H47" s="29">
        <f>'Caja mensual'!Q25</f>
        <v>1500000</v>
      </c>
      <c r="I47" s="1"/>
      <c r="J47" s="1"/>
      <c r="K47" s="1"/>
    </row>
    <row r="48" ht="24.75" customHeight="1">
      <c r="A48" s="1"/>
      <c r="B48" s="1"/>
      <c r="C48" s="27" t="str">
        <f>TEXT('Caja mensual'!R5,"mmm-yy")</f>
        <v>ene-28</v>
      </c>
      <c r="D48" s="29">
        <f>'Caja mensual'!R20</f>
        <v>3000000</v>
      </c>
      <c r="E48" s="29">
        <f>'Caja mensual'!R21</f>
        <v>2600000</v>
      </c>
      <c r="F48" s="29">
        <f>'Caja mensual'!R22</f>
        <v>400000</v>
      </c>
      <c r="G48" s="29">
        <f>'Caja mensual'!R24</f>
        <v>7000000</v>
      </c>
      <c r="H48" s="29">
        <f>'Caja mensual'!R25</f>
        <v>1500000</v>
      </c>
      <c r="I48" s="1"/>
      <c r="J48" s="1"/>
      <c r="K48" s="1"/>
    </row>
    <row r="49" ht="24.75" customHeight="1">
      <c r="A49" s="1"/>
      <c r="B49" s="1"/>
      <c r="C49" s="27" t="str">
        <f>TEXT('Caja mensual'!S5,"mmm-yy")</f>
        <v>feb-28</v>
      </c>
      <c r="D49" s="29">
        <f>'Caja mensual'!S20</f>
        <v>3000000</v>
      </c>
      <c r="E49" s="29">
        <f>'Caja mensual'!S21</f>
        <v>2600000</v>
      </c>
      <c r="F49" s="29">
        <f>'Caja mensual'!S22</f>
        <v>400000</v>
      </c>
      <c r="G49" s="29">
        <f>'Caja mensual'!S24</f>
        <v>7400000</v>
      </c>
      <c r="H49" s="29">
        <f>'Caja mensual'!S25</f>
        <v>1500000</v>
      </c>
      <c r="I49" s="1"/>
      <c r="J49" s="1"/>
      <c r="K49" s="1"/>
    </row>
    <row r="50" ht="24.75" customHeight="1">
      <c r="A50" s="1"/>
      <c r="B50" s="1"/>
      <c r="C50" s="27" t="str">
        <f>TEXT('Caja mensual'!T5,"mmm-yy")</f>
        <v>mar-28</v>
      </c>
      <c r="D50" s="29">
        <f>'Caja mensual'!T20</f>
        <v>3000000</v>
      </c>
      <c r="E50" s="29">
        <f>'Caja mensual'!T21</f>
        <v>2600000</v>
      </c>
      <c r="F50" s="29">
        <f>'Caja mensual'!T22</f>
        <v>400000</v>
      </c>
      <c r="G50" s="29">
        <f>'Caja mensual'!T24</f>
        <v>7800000</v>
      </c>
      <c r="H50" s="29">
        <f>'Caja mensual'!T25</f>
        <v>1500000</v>
      </c>
      <c r="I50" s="1"/>
      <c r="J50" s="1"/>
      <c r="K50" s="1"/>
    </row>
    <row r="51" ht="24.75" customHeight="1">
      <c r="A51" s="1"/>
      <c r="B51" s="1"/>
      <c r="C51" s="27" t="str">
        <f>TEXT('Caja mensual'!U5,"mmm-yy")</f>
        <v>abr-28</v>
      </c>
      <c r="D51" s="29">
        <f>'Caja mensual'!U20</f>
        <v>3000000</v>
      </c>
      <c r="E51" s="29">
        <f>'Caja mensual'!U21</f>
        <v>2600000</v>
      </c>
      <c r="F51" s="29">
        <f>'Caja mensual'!U22</f>
        <v>400000</v>
      </c>
      <c r="G51" s="29">
        <f>'Caja mensual'!U24</f>
        <v>8200000</v>
      </c>
      <c r="H51" s="29">
        <f>'Caja mensual'!U25</f>
        <v>1500000</v>
      </c>
      <c r="I51" s="1"/>
      <c r="J51" s="1"/>
      <c r="K51" s="1"/>
    </row>
    <row r="52" ht="24.75" customHeight="1">
      <c r="A52" s="1"/>
      <c r="B52" s="1"/>
      <c r="C52" s="27" t="str">
        <f>TEXT('Caja mensual'!V5,"mmm-yy")</f>
        <v>may-28</v>
      </c>
      <c r="D52" s="29">
        <f>'Caja mensual'!V20</f>
        <v>3000000</v>
      </c>
      <c r="E52" s="29">
        <f>'Caja mensual'!V21</f>
        <v>2600000</v>
      </c>
      <c r="F52" s="29">
        <f>'Caja mensual'!V22</f>
        <v>400000</v>
      </c>
      <c r="G52" s="29">
        <f>'Caja mensual'!V24</f>
        <v>8600000</v>
      </c>
      <c r="H52" s="29">
        <f>'Caja mensual'!V25</f>
        <v>1500000</v>
      </c>
      <c r="I52" s="1"/>
      <c r="J52" s="1"/>
      <c r="K52" s="1"/>
    </row>
    <row r="53" ht="24.75" customHeight="1">
      <c r="A53" s="1"/>
      <c r="B53" s="1"/>
      <c r="C53" s="27" t="str">
        <f>TEXT('Caja mensual'!W5,"mmm-yy")</f>
        <v>jun-28</v>
      </c>
      <c r="D53" s="29">
        <f>'Caja mensual'!W20</f>
        <v>3000000</v>
      </c>
      <c r="E53" s="29">
        <f>'Caja mensual'!W21</f>
        <v>2600000</v>
      </c>
      <c r="F53" s="29">
        <f>'Caja mensual'!W22</f>
        <v>400000</v>
      </c>
      <c r="G53" s="29">
        <f>'Caja mensual'!W24</f>
        <v>9000000</v>
      </c>
      <c r="H53" s="29">
        <f>'Caja mensual'!W25</f>
        <v>1500000</v>
      </c>
      <c r="I53" s="1"/>
      <c r="J53" s="1"/>
      <c r="K53" s="1"/>
    </row>
    <row r="54" ht="24.75" customHeight="1">
      <c r="A54" s="1"/>
      <c r="B54" s="1"/>
      <c r="C54" s="27" t="str">
        <f>TEXT('Caja mensual'!X5,"mmm-yy")</f>
        <v>jul-28</v>
      </c>
      <c r="D54" s="29">
        <f>'Caja mensual'!X20</f>
        <v>3000000</v>
      </c>
      <c r="E54" s="29">
        <f>'Caja mensual'!X21</f>
        <v>2600000</v>
      </c>
      <c r="F54" s="29">
        <f>'Caja mensual'!X22</f>
        <v>400000</v>
      </c>
      <c r="G54" s="29">
        <f>'Caja mensual'!X24</f>
        <v>9400000</v>
      </c>
      <c r="H54" s="29">
        <f>'Caja mensual'!X25</f>
        <v>1500000</v>
      </c>
      <c r="I54" s="1"/>
      <c r="J54" s="1"/>
      <c r="K54" s="1"/>
    </row>
    <row r="55" ht="24.75" customHeight="1">
      <c r="A55" s="1"/>
      <c r="B55" s="1"/>
      <c r="C55" s="27" t="str">
        <f>TEXT('Caja mensual'!Y5,"mmm-yy")</f>
        <v>ago-28</v>
      </c>
      <c r="D55" s="29">
        <f>'Caja mensual'!Y20</f>
        <v>3000000</v>
      </c>
      <c r="E55" s="29">
        <f>'Caja mensual'!Y21</f>
        <v>2600000</v>
      </c>
      <c r="F55" s="29">
        <f>'Caja mensual'!Y22</f>
        <v>400000</v>
      </c>
      <c r="G55" s="29">
        <f>'Caja mensual'!Y24</f>
        <v>9800000</v>
      </c>
      <c r="H55" s="29">
        <f>'Caja mensual'!Y25</f>
        <v>1500000</v>
      </c>
      <c r="I55" s="1"/>
      <c r="J55" s="1"/>
      <c r="K55" s="1"/>
    </row>
    <row r="56" ht="24.75" customHeight="1">
      <c r="A56" s="1"/>
      <c r="B56" s="1"/>
      <c r="C56" s="27" t="str">
        <f>TEXT('Caja mensual'!Z5,"mmm-yy")</f>
        <v>sept-28</v>
      </c>
      <c r="D56" s="29">
        <f>'Caja mensual'!Z20</f>
        <v>3000000</v>
      </c>
      <c r="E56" s="29">
        <f>'Caja mensual'!Z21</f>
        <v>2600000</v>
      </c>
      <c r="F56" s="29">
        <f>'Caja mensual'!Z22</f>
        <v>400000</v>
      </c>
      <c r="G56" s="29">
        <f>'Caja mensual'!Z24</f>
        <v>10200000</v>
      </c>
      <c r="H56" s="29">
        <f>'Caja mensual'!Z25</f>
        <v>1500000</v>
      </c>
      <c r="I56" s="1"/>
      <c r="J56" s="1"/>
      <c r="K56" s="1"/>
    </row>
    <row r="57" ht="24.75" customHeight="1">
      <c r="A57" s="1"/>
      <c r="B57" s="1"/>
      <c r="C57" s="27" t="str">
        <f>TEXT('Caja mensual'!AA5,"mmm-yy")</f>
        <v>oct-28</v>
      </c>
      <c r="D57" s="29">
        <f>'Caja mensual'!AA20</f>
        <v>3000000</v>
      </c>
      <c r="E57" s="29">
        <f>'Caja mensual'!AA21</f>
        <v>2600000</v>
      </c>
      <c r="F57" s="29">
        <f>'Caja mensual'!AA22</f>
        <v>400000</v>
      </c>
      <c r="G57" s="29">
        <f>'Caja mensual'!AA24</f>
        <v>10600000</v>
      </c>
      <c r="H57" s="29">
        <f>'Caja mensual'!AA25</f>
        <v>1500000</v>
      </c>
      <c r="I57" s="1"/>
      <c r="J57" s="1"/>
      <c r="K57" s="1"/>
    </row>
    <row r="58" ht="24.75" customHeight="1">
      <c r="A58" s="1"/>
      <c r="B58" s="1"/>
      <c r="C58" s="27" t="str">
        <f>TEXT('Caja mensual'!AB5,"mmm-yy")</f>
        <v>nov-28</v>
      </c>
      <c r="D58" s="29">
        <f>'Caja mensual'!AB20</f>
        <v>3000000</v>
      </c>
      <c r="E58" s="29">
        <f>'Caja mensual'!AB21</f>
        <v>2600000</v>
      </c>
      <c r="F58" s="29">
        <f>'Caja mensual'!AB22</f>
        <v>400000</v>
      </c>
      <c r="G58" s="29">
        <f>'Caja mensual'!AB24</f>
        <v>11000000</v>
      </c>
      <c r="H58" s="29">
        <f>'Caja mensual'!AB25</f>
        <v>1500000</v>
      </c>
      <c r="I58" s="1"/>
      <c r="J58" s="1"/>
      <c r="K58" s="1"/>
    </row>
    <row r="59" ht="24.75" customHeight="1">
      <c r="A59" s="1"/>
      <c r="B59" s="1"/>
      <c r="C59" s="27" t="str">
        <f>TEXT('Caja mensual'!AC5,"mmm-yy")</f>
        <v>dic-28</v>
      </c>
      <c r="D59" s="29">
        <f>'Caja mensual'!AC20</f>
        <v>3000000</v>
      </c>
      <c r="E59" s="29">
        <f>'Caja mensual'!AC21</f>
        <v>2600000</v>
      </c>
      <c r="F59" s="29">
        <f>'Caja mensual'!AC22</f>
        <v>400000</v>
      </c>
      <c r="G59" s="29">
        <f>'Caja mensual'!AC24</f>
        <v>11400000</v>
      </c>
      <c r="H59" s="29">
        <f>'Caja mensual'!AC25</f>
        <v>1500000</v>
      </c>
      <c r="I59" s="1"/>
      <c r="J59" s="1"/>
      <c r="K59" s="1"/>
    </row>
    <row r="60" ht="24.75" customHeight="1">
      <c r="A60" s="1"/>
      <c r="B60" s="1"/>
      <c r="C60" s="27" t="str">
        <f>TEXT('Caja mensual'!AD5,"mmm-yy")</f>
        <v>ene-29</v>
      </c>
      <c r="D60" s="29">
        <f>'Caja mensual'!AD20</f>
        <v>3000000</v>
      </c>
      <c r="E60" s="29">
        <f>'Caja mensual'!AD21</f>
        <v>2600000</v>
      </c>
      <c r="F60" s="29">
        <f>'Caja mensual'!AD22</f>
        <v>400000</v>
      </c>
      <c r="G60" s="29">
        <f>'Caja mensual'!AD24</f>
        <v>11800000</v>
      </c>
      <c r="H60" s="29">
        <f>'Caja mensual'!AD25</f>
        <v>1500000</v>
      </c>
      <c r="I60" s="1"/>
      <c r="J60" s="1"/>
      <c r="K60" s="1"/>
    </row>
    <row r="61" ht="24.75" customHeight="1">
      <c r="A61" s="1"/>
      <c r="B61" s="1"/>
      <c r="C61" s="27" t="str">
        <f>TEXT('Caja mensual'!AE5,"mmm-yy")</f>
        <v>feb-29</v>
      </c>
      <c r="D61" s="29">
        <f>'Caja mensual'!AE20</f>
        <v>3000000</v>
      </c>
      <c r="E61" s="29">
        <f>'Caja mensual'!AE21</f>
        <v>2600000</v>
      </c>
      <c r="F61" s="29">
        <f>'Caja mensual'!AE22</f>
        <v>400000</v>
      </c>
      <c r="G61" s="29">
        <f>'Caja mensual'!AE24</f>
        <v>12200000</v>
      </c>
      <c r="H61" s="29">
        <f>'Caja mensual'!AE25</f>
        <v>1500000</v>
      </c>
      <c r="I61" s="1"/>
      <c r="J61" s="1"/>
      <c r="K61" s="1"/>
    </row>
    <row r="62" ht="24.75" customHeight="1">
      <c r="A62" s="1"/>
      <c r="B62" s="1"/>
      <c r="C62" s="27" t="str">
        <f>TEXT('Caja mensual'!AF5,"mmm-yy")</f>
        <v>mar-29</v>
      </c>
      <c r="D62" s="29">
        <f>'Caja mensual'!AF20</f>
        <v>3000000</v>
      </c>
      <c r="E62" s="29">
        <f>'Caja mensual'!AF21</f>
        <v>2600000</v>
      </c>
      <c r="F62" s="29">
        <f>'Caja mensual'!AF22</f>
        <v>400000</v>
      </c>
      <c r="G62" s="29">
        <f>'Caja mensual'!AF24</f>
        <v>12600000</v>
      </c>
      <c r="H62" s="29">
        <f>'Caja mensual'!AF25</f>
        <v>1500000</v>
      </c>
      <c r="I62" s="1"/>
      <c r="J62" s="1"/>
      <c r="K62" s="1"/>
    </row>
    <row r="63" ht="24.75" customHeight="1">
      <c r="A63" s="1"/>
      <c r="B63" s="1"/>
      <c r="C63" s="27" t="str">
        <f>TEXT('Caja mensual'!AG5,"mmm-yy")</f>
        <v>abr-29</v>
      </c>
      <c r="D63" s="29">
        <f>'Caja mensual'!AG20</f>
        <v>3000000</v>
      </c>
      <c r="E63" s="29">
        <f>'Caja mensual'!AG21</f>
        <v>2600000</v>
      </c>
      <c r="F63" s="29">
        <f>'Caja mensual'!AG22</f>
        <v>400000</v>
      </c>
      <c r="G63" s="29">
        <f>'Caja mensual'!AG24</f>
        <v>13000000</v>
      </c>
      <c r="H63" s="29">
        <f>'Caja mensual'!AG25</f>
        <v>1500000</v>
      </c>
      <c r="I63" s="1"/>
      <c r="J63" s="1"/>
      <c r="K63" s="1"/>
    </row>
    <row r="64" ht="24.75" customHeight="1">
      <c r="A64" s="1"/>
      <c r="B64" s="1"/>
      <c r="C64" s="27" t="str">
        <f>TEXT('Caja mensual'!AH5,"mmm-yy")</f>
        <v>may-29</v>
      </c>
      <c r="D64" s="29">
        <f>'Caja mensual'!AH20</f>
        <v>3000000</v>
      </c>
      <c r="E64" s="29">
        <f>'Caja mensual'!AH21</f>
        <v>2600000</v>
      </c>
      <c r="F64" s="29">
        <f>'Caja mensual'!AH22</f>
        <v>400000</v>
      </c>
      <c r="G64" s="29">
        <f>'Caja mensual'!AH24</f>
        <v>13400000</v>
      </c>
      <c r="H64" s="29">
        <f>'Caja mensual'!AH25</f>
        <v>1500000</v>
      </c>
      <c r="I64" s="1"/>
      <c r="J64" s="1"/>
      <c r="K64" s="1"/>
    </row>
    <row r="65" ht="24.75" customHeight="1">
      <c r="A65" s="1"/>
      <c r="B65" s="1"/>
      <c r="C65" s="27" t="str">
        <f>TEXT('Caja mensual'!AI5,"mmm-yy")</f>
        <v>jun-29</v>
      </c>
      <c r="D65" s="29">
        <f>'Caja mensual'!AI20</f>
        <v>3000000</v>
      </c>
      <c r="E65" s="29">
        <f>'Caja mensual'!AI21</f>
        <v>2600000</v>
      </c>
      <c r="F65" s="29">
        <f>'Caja mensual'!AI22</f>
        <v>400000</v>
      </c>
      <c r="G65" s="29">
        <f>'Caja mensual'!AI24</f>
        <v>13800000</v>
      </c>
      <c r="H65" s="29">
        <f>'Caja mensual'!AI25</f>
        <v>1500000</v>
      </c>
      <c r="I65" s="1"/>
      <c r="J65" s="1"/>
      <c r="K65" s="1"/>
    </row>
    <row r="66" ht="24.75" customHeight="1">
      <c r="A66" s="1"/>
      <c r="B66" s="1"/>
      <c r="C66" s="27" t="str">
        <f>TEXT('Caja mensual'!AJ5,"mmm-yy")</f>
        <v>jul-29</v>
      </c>
      <c r="D66" s="29">
        <f>'Caja mensual'!AJ20</f>
        <v>3000000</v>
      </c>
      <c r="E66" s="29">
        <f>'Caja mensual'!AJ21</f>
        <v>2600000</v>
      </c>
      <c r="F66" s="29">
        <f>'Caja mensual'!AJ22</f>
        <v>400000</v>
      </c>
      <c r="G66" s="29">
        <f>'Caja mensual'!AJ24</f>
        <v>14200000</v>
      </c>
      <c r="H66" s="29">
        <f>'Caja mensual'!AJ25</f>
        <v>1500000</v>
      </c>
      <c r="I66" s="1"/>
      <c r="J66" s="1"/>
      <c r="K66" s="1"/>
    </row>
    <row r="67" ht="24.75" customHeight="1">
      <c r="A67" s="1"/>
      <c r="B67" s="1"/>
      <c r="C67" s="27" t="str">
        <f>TEXT('Caja mensual'!AK5,"mmm-yy")</f>
        <v>ago-29</v>
      </c>
      <c r="D67" s="29">
        <f>'Caja mensual'!AK20</f>
        <v>3000000</v>
      </c>
      <c r="E67" s="29">
        <f>'Caja mensual'!AK21</f>
        <v>2600000</v>
      </c>
      <c r="F67" s="29">
        <f>'Caja mensual'!AK22</f>
        <v>400000</v>
      </c>
      <c r="G67" s="29">
        <f>'Caja mensual'!AK24</f>
        <v>14600000</v>
      </c>
      <c r="H67" s="29">
        <f>'Caja mensual'!AK25</f>
        <v>1500000</v>
      </c>
      <c r="I67" s="1"/>
      <c r="J67" s="1"/>
      <c r="K67" s="1"/>
    </row>
    <row r="68" ht="24.75" customHeight="1">
      <c r="A68" s="1"/>
      <c r="B68" s="1"/>
      <c r="C68" s="27" t="str">
        <f>TEXT('Caja mensual'!AL5,"mmm-yy")</f>
        <v>sept-29</v>
      </c>
      <c r="D68" s="29">
        <f>'Caja mensual'!AL20</f>
        <v>3000000</v>
      </c>
      <c r="E68" s="29">
        <f>'Caja mensual'!AL21</f>
        <v>2600000</v>
      </c>
      <c r="F68" s="29">
        <f>'Caja mensual'!AL22</f>
        <v>400000</v>
      </c>
      <c r="G68" s="29">
        <f>'Caja mensual'!AL24</f>
        <v>15000000</v>
      </c>
      <c r="H68" s="29">
        <f>'Caja mensual'!AL25</f>
        <v>1500000</v>
      </c>
      <c r="I68" s="1"/>
      <c r="J68" s="1"/>
      <c r="K68" s="1"/>
    </row>
    <row r="69" ht="24.75" customHeight="1">
      <c r="A69" s="1"/>
      <c r="B69" s="1"/>
      <c r="C69" s="27" t="str">
        <f>TEXT('Caja mensual'!AM5,"mmm-yy")</f>
        <v>oct-29</v>
      </c>
      <c r="D69" s="29">
        <f>'Caja mensual'!AM20</f>
        <v>3000000</v>
      </c>
      <c r="E69" s="29">
        <f>'Caja mensual'!AM21</f>
        <v>2600000</v>
      </c>
      <c r="F69" s="29">
        <f>'Caja mensual'!AM22</f>
        <v>400000</v>
      </c>
      <c r="G69" s="29">
        <f>'Caja mensual'!AM24</f>
        <v>15400000</v>
      </c>
      <c r="H69" s="29">
        <f>'Caja mensual'!AM25</f>
        <v>1500000</v>
      </c>
      <c r="I69" s="1"/>
      <c r="J69" s="1"/>
      <c r="K69" s="1"/>
    </row>
    <row r="70" ht="24.75" customHeight="1">
      <c r="A70" s="1"/>
      <c r="B70" s="1"/>
      <c r="C70" s="27" t="str">
        <f>TEXT('Caja mensual'!AN5,"mmm-yy")</f>
        <v>nov-29</v>
      </c>
      <c r="D70" s="29">
        <f>'Caja mensual'!AN20</f>
        <v>3000000</v>
      </c>
      <c r="E70" s="29">
        <f>'Caja mensual'!AN21</f>
        <v>2600000</v>
      </c>
      <c r="F70" s="29">
        <f>'Caja mensual'!AN22</f>
        <v>400000</v>
      </c>
      <c r="G70" s="29">
        <f>'Caja mensual'!AN24</f>
        <v>15800000</v>
      </c>
      <c r="H70" s="29">
        <f>'Caja mensual'!AN25</f>
        <v>1500000</v>
      </c>
      <c r="I70" s="1"/>
      <c r="J70" s="1"/>
      <c r="K70" s="1"/>
    </row>
    <row r="71" ht="24.75" customHeight="1">
      <c r="A71" s="1"/>
      <c r="B71" s="1"/>
      <c r="C71" s="27" t="str">
        <f>TEXT('Caja mensual'!AO5,"mmm-yy")</f>
        <v>dic-29</v>
      </c>
      <c r="D71" s="29">
        <f>'Caja mensual'!AO20</f>
        <v>3000000</v>
      </c>
      <c r="E71" s="29">
        <f>'Caja mensual'!AO21</f>
        <v>2600000</v>
      </c>
      <c r="F71" s="29">
        <f>'Caja mensual'!AO22</f>
        <v>400000</v>
      </c>
      <c r="G71" s="29">
        <f>'Caja mensual'!AO24</f>
        <v>16200000</v>
      </c>
      <c r="H71" s="29">
        <f>'Caja mensual'!AO25</f>
        <v>1500000</v>
      </c>
      <c r="I71" s="1"/>
      <c r="J71" s="1"/>
      <c r="K71" s="1"/>
    </row>
    <row r="72" ht="24.75" customHeight="1">
      <c r="A72" s="1"/>
      <c r="B72" s="1"/>
      <c r="C72" s="27" t="str">
        <f>TEXT('Caja mensual'!AP5,"mmm-yy")</f>
        <v>ene-30</v>
      </c>
      <c r="D72" s="29">
        <f>'Caja mensual'!AP20</f>
        <v>3000000</v>
      </c>
      <c r="E72" s="29">
        <f>'Caja mensual'!AP21</f>
        <v>2600000</v>
      </c>
      <c r="F72" s="29">
        <f>'Caja mensual'!AP22</f>
        <v>400000</v>
      </c>
      <c r="G72" s="29">
        <f>'Caja mensual'!AP24</f>
        <v>16600000</v>
      </c>
      <c r="H72" s="29">
        <f>'Caja mensual'!AP25</f>
        <v>1500000</v>
      </c>
      <c r="I72" s="1"/>
      <c r="J72" s="1"/>
      <c r="K72" s="1"/>
    </row>
    <row r="73" ht="24.75" customHeight="1">
      <c r="A73" s="1"/>
      <c r="B73" s="1"/>
      <c r="C73" s="27" t="str">
        <f>TEXT('Caja mensual'!AQ5,"mmm-yy")</f>
        <v>feb-30</v>
      </c>
      <c r="D73" s="29">
        <f>'Caja mensual'!AQ20</f>
        <v>3000000</v>
      </c>
      <c r="E73" s="29">
        <f>'Caja mensual'!AQ21</f>
        <v>2600000</v>
      </c>
      <c r="F73" s="29">
        <f>'Caja mensual'!AQ22</f>
        <v>400000</v>
      </c>
      <c r="G73" s="29">
        <f>'Caja mensual'!AQ24</f>
        <v>17000000</v>
      </c>
      <c r="H73" s="29">
        <f>'Caja mensual'!AQ25</f>
        <v>1500000</v>
      </c>
      <c r="I73" s="1"/>
      <c r="J73" s="1"/>
      <c r="K73" s="1"/>
    </row>
    <row r="74" ht="24.75" customHeight="1">
      <c r="A74" s="1"/>
      <c r="B74" s="1"/>
      <c r="C74" s="27" t="str">
        <f>TEXT('Caja mensual'!AR5,"mmm-yy")</f>
        <v>mar-30</v>
      </c>
      <c r="D74" s="29">
        <f>'Caja mensual'!AR20</f>
        <v>3000000</v>
      </c>
      <c r="E74" s="29">
        <f>'Caja mensual'!AR21</f>
        <v>2600000</v>
      </c>
      <c r="F74" s="29">
        <f>'Caja mensual'!AR22</f>
        <v>400000</v>
      </c>
      <c r="G74" s="29">
        <f>'Caja mensual'!AR24</f>
        <v>17400000</v>
      </c>
      <c r="H74" s="29">
        <f>'Caja mensual'!AR25</f>
        <v>1500000</v>
      </c>
      <c r="I74" s="1"/>
      <c r="J74" s="1"/>
      <c r="K74" s="1"/>
    </row>
    <row r="75" ht="24.75" customHeight="1">
      <c r="A75" s="1"/>
      <c r="B75" s="1"/>
      <c r="C75" s="27" t="str">
        <f>TEXT('Caja mensual'!AS5,"mmm-yy")</f>
        <v>abr-30</v>
      </c>
      <c r="D75" s="29">
        <f>'Caja mensual'!AS20</f>
        <v>3000000</v>
      </c>
      <c r="E75" s="29">
        <f>'Caja mensual'!AS21</f>
        <v>2600000</v>
      </c>
      <c r="F75" s="29">
        <f>'Caja mensual'!AS22</f>
        <v>400000</v>
      </c>
      <c r="G75" s="29">
        <f>'Caja mensual'!AS24</f>
        <v>17800000</v>
      </c>
      <c r="H75" s="29">
        <f>'Caja mensual'!AS25</f>
        <v>1500000</v>
      </c>
      <c r="I75" s="1"/>
      <c r="J75" s="1"/>
      <c r="K75" s="1"/>
    </row>
    <row r="76" ht="24.75" customHeight="1">
      <c r="A76" s="1"/>
      <c r="B76" s="1"/>
      <c r="C76" s="27" t="str">
        <f>TEXT('Caja mensual'!AT5,"mmm-yy")</f>
        <v>may-30</v>
      </c>
      <c r="D76" s="29">
        <f>'Caja mensual'!AT20</f>
        <v>3000000</v>
      </c>
      <c r="E76" s="29">
        <f>'Caja mensual'!AT21</f>
        <v>2600000</v>
      </c>
      <c r="F76" s="29">
        <f>'Caja mensual'!AT22</f>
        <v>400000</v>
      </c>
      <c r="G76" s="29">
        <f>'Caja mensual'!AT24</f>
        <v>18200000</v>
      </c>
      <c r="H76" s="29">
        <f>'Caja mensual'!AT25</f>
        <v>1500000</v>
      </c>
      <c r="I76" s="1"/>
      <c r="J76" s="1"/>
      <c r="K76" s="1"/>
    </row>
    <row r="77" ht="24.75" customHeight="1">
      <c r="A77" s="1"/>
      <c r="B77" s="1"/>
      <c r="C77" s="27" t="str">
        <f>TEXT('Caja mensual'!AU5,"mmm-yy")</f>
        <v>jun-30</v>
      </c>
      <c r="D77" s="29">
        <f>'Caja mensual'!AU20</f>
        <v>3000000</v>
      </c>
      <c r="E77" s="29">
        <f>'Caja mensual'!AU21</f>
        <v>2600000</v>
      </c>
      <c r="F77" s="29">
        <f>'Caja mensual'!AU22</f>
        <v>400000</v>
      </c>
      <c r="G77" s="29">
        <f>'Caja mensual'!AU24</f>
        <v>18600000</v>
      </c>
      <c r="H77" s="29">
        <f>'Caja mensual'!AU25</f>
        <v>1500000</v>
      </c>
      <c r="I77" s="1"/>
      <c r="J77" s="1"/>
      <c r="K77" s="1"/>
    </row>
    <row r="78" ht="24.75" customHeight="1">
      <c r="A78" s="1"/>
      <c r="B78" s="1"/>
      <c r="C78" s="27" t="str">
        <f>TEXT('Caja mensual'!AV5,"mmm-yy")</f>
        <v>jul-30</v>
      </c>
      <c r="D78" s="29">
        <f>'Caja mensual'!AV20</f>
        <v>3000000</v>
      </c>
      <c r="E78" s="29">
        <f>'Caja mensual'!AV21</f>
        <v>2600000</v>
      </c>
      <c r="F78" s="29">
        <f>'Caja mensual'!AV22</f>
        <v>400000</v>
      </c>
      <c r="G78" s="29">
        <f>'Caja mensual'!AV24</f>
        <v>19000000</v>
      </c>
      <c r="H78" s="29">
        <f>'Caja mensual'!AV25</f>
        <v>1500000</v>
      </c>
      <c r="I78" s="1"/>
      <c r="J78" s="1"/>
      <c r="K78" s="1"/>
    </row>
    <row r="79" ht="24.75" customHeight="1">
      <c r="A79" s="1"/>
      <c r="B79" s="1"/>
      <c r="C79" s="27" t="str">
        <f>TEXT('Caja mensual'!AW5,"mmm-yy")</f>
        <v>ago-30</v>
      </c>
      <c r="D79" s="29">
        <f>'Caja mensual'!AW20</f>
        <v>3000000</v>
      </c>
      <c r="E79" s="29">
        <f>'Caja mensual'!AW21</f>
        <v>2600000</v>
      </c>
      <c r="F79" s="29">
        <f>'Caja mensual'!AW22</f>
        <v>400000</v>
      </c>
      <c r="G79" s="29">
        <f>'Caja mensual'!AW24</f>
        <v>19400000</v>
      </c>
      <c r="H79" s="29">
        <f>'Caja mensual'!AW25</f>
        <v>1500000</v>
      </c>
      <c r="I79" s="1"/>
      <c r="J79" s="1"/>
      <c r="K79" s="1"/>
    </row>
    <row r="80" ht="24.75" customHeight="1">
      <c r="A80" s="1"/>
      <c r="B80" s="1"/>
      <c r="C80" s="27" t="str">
        <f>TEXT('Caja mensual'!AX5,"mmm-yy")</f>
        <v>sept-30</v>
      </c>
      <c r="D80" s="29">
        <f>'Caja mensual'!AX20</f>
        <v>3000000</v>
      </c>
      <c r="E80" s="29">
        <f>'Caja mensual'!AX21</f>
        <v>2600000</v>
      </c>
      <c r="F80" s="29">
        <f>'Caja mensual'!AX22</f>
        <v>400000</v>
      </c>
      <c r="G80" s="29">
        <f>'Caja mensual'!AX24</f>
        <v>19800000</v>
      </c>
      <c r="H80" s="29">
        <f>'Caja mensual'!AX25</f>
        <v>1500000</v>
      </c>
      <c r="I80" s="1"/>
      <c r="J80" s="1"/>
      <c r="K80" s="1"/>
    </row>
    <row r="81" ht="24.75" customHeight="1">
      <c r="A81" s="1"/>
      <c r="B81" s="1"/>
      <c r="C81" s="27" t="str">
        <f>TEXT('Caja mensual'!AY5,"mmm-yy")</f>
        <v>oct-30</v>
      </c>
      <c r="D81" s="29">
        <f>'Caja mensual'!AY20</f>
        <v>3000000</v>
      </c>
      <c r="E81" s="29">
        <f>'Caja mensual'!AY21</f>
        <v>2600000</v>
      </c>
      <c r="F81" s="29">
        <f>'Caja mensual'!AY22</f>
        <v>400000</v>
      </c>
      <c r="G81" s="29">
        <f>'Caja mensual'!AY24</f>
        <v>20200000</v>
      </c>
      <c r="H81" s="29">
        <f>'Caja mensual'!AY25</f>
        <v>1500000</v>
      </c>
      <c r="I81" s="1"/>
      <c r="J81" s="1"/>
      <c r="K81" s="1"/>
    </row>
    <row r="82" ht="24.75" customHeight="1">
      <c r="A82" s="1"/>
      <c r="B82" s="1"/>
      <c r="C82" s="27" t="str">
        <f>TEXT('Caja mensual'!AZ5,"mmm-yy")</f>
        <v>nov-30</v>
      </c>
      <c r="D82" s="29">
        <f>'Caja mensual'!AZ20</f>
        <v>3000000</v>
      </c>
      <c r="E82" s="29">
        <f>'Caja mensual'!AZ21</f>
        <v>2600000</v>
      </c>
      <c r="F82" s="29">
        <f>'Caja mensual'!AZ22</f>
        <v>400000</v>
      </c>
      <c r="G82" s="29">
        <f>'Caja mensual'!AZ24</f>
        <v>20600000</v>
      </c>
      <c r="H82" s="29">
        <f>'Caja mensual'!AZ25</f>
        <v>1500000</v>
      </c>
      <c r="I82" s="1"/>
      <c r="J82" s="1"/>
      <c r="K82" s="1"/>
    </row>
    <row r="83" ht="24.75" customHeight="1">
      <c r="A83" s="1"/>
      <c r="B83" s="1"/>
      <c r="C83" s="27" t="str">
        <f>TEXT('Caja mensual'!BA5,"mmm-yy")</f>
        <v>dic-30</v>
      </c>
      <c r="D83" s="29">
        <f>'Caja mensual'!BA20</f>
        <v>3000000</v>
      </c>
      <c r="E83" s="29">
        <f>'Caja mensual'!BA21</f>
        <v>2600000</v>
      </c>
      <c r="F83" s="29">
        <f>'Caja mensual'!BA22</f>
        <v>400000</v>
      </c>
      <c r="G83" s="29">
        <f>'Caja mensual'!BA24</f>
        <v>21000000</v>
      </c>
      <c r="H83" s="29">
        <f>'Caja mensual'!BA25</f>
        <v>1500000</v>
      </c>
      <c r="I83" s="1"/>
      <c r="J83" s="1"/>
      <c r="K83" s="1"/>
    </row>
    <row r="84" ht="24.75" customHeight="1">
      <c r="A84" s="1"/>
      <c r="B84" s="1"/>
      <c r="C84" s="27" t="str">
        <f>TEXT('Caja mensual'!BB5,"mmm-yy")</f>
        <v>ene-31</v>
      </c>
      <c r="D84" s="29">
        <f>'Caja mensual'!BB20</f>
        <v>3000000</v>
      </c>
      <c r="E84" s="29">
        <f>'Caja mensual'!BB21</f>
        <v>2600000</v>
      </c>
      <c r="F84" s="29">
        <f>'Caja mensual'!BB22</f>
        <v>400000</v>
      </c>
      <c r="G84" s="29">
        <f>'Caja mensual'!BB24</f>
        <v>21400000</v>
      </c>
      <c r="H84" s="29">
        <f>'Caja mensual'!BB25</f>
        <v>1500000</v>
      </c>
      <c r="I84" s="1"/>
      <c r="J84" s="1"/>
      <c r="K84" s="1"/>
    </row>
    <row r="85" ht="24.75" customHeight="1">
      <c r="A85" s="1"/>
      <c r="B85" s="1"/>
      <c r="C85" s="27" t="str">
        <f>TEXT('Caja mensual'!BC5,"mmm-yy")</f>
        <v>feb-31</v>
      </c>
      <c r="D85" s="29">
        <f>'Caja mensual'!BC20</f>
        <v>3000000</v>
      </c>
      <c r="E85" s="29">
        <f>'Caja mensual'!BC21</f>
        <v>2600000</v>
      </c>
      <c r="F85" s="29">
        <f>'Caja mensual'!BC22</f>
        <v>400000</v>
      </c>
      <c r="G85" s="29">
        <f>'Caja mensual'!BC24</f>
        <v>21800000</v>
      </c>
      <c r="H85" s="29">
        <f>'Caja mensual'!BC25</f>
        <v>1500000</v>
      </c>
      <c r="I85" s="1"/>
      <c r="J85" s="1"/>
      <c r="K85" s="1"/>
    </row>
    <row r="86" ht="24.75" customHeight="1">
      <c r="A86" s="1"/>
      <c r="B86" s="1"/>
      <c r="C86" s="27" t="str">
        <f>TEXT('Caja mensual'!BD5,"mmm-yy")</f>
        <v>mar-31</v>
      </c>
      <c r="D86" s="29">
        <f>'Caja mensual'!BD20</f>
        <v>3000000</v>
      </c>
      <c r="E86" s="29">
        <f>'Caja mensual'!BD21</f>
        <v>2600000</v>
      </c>
      <c r="F86" s="29">
        <f>'Caja mensual'!BD22</f>
        <v>400000</v>
      </c>
      <c r="G86" s="29">
        <f>'Caja mensual'!BD24</f>
        <v>22200000</v>
      </c>
      <c r="H86" s="29">
        <f>'Caja mensual'!BD25</f>
        <v>1500000</v>
      </c>
      <c r="I86" s="1"/>
      <c r="J86" s="1"/>
      <c r="K86" s="1"/>
    </row>
    <row r="87" ht="24.75" customHeight="1">
      <c r="A87" s="1"/>
      <c r="B87" s="1"/>
      <c r="C87" s="27" t="str">
        <f>TEXT('Caja mensual'!BE5,"mmm-yy")</f>
        <v>abr-31</v>
      </c>
      <c r="D87" s="29">
        <f>'Caja mensual'!BE20</f>
        <v>3000000</v>
      </c>
      <c r="E87" s="29">
        <f>'Caja mensual'!BE21</f>
        <v>2600000</v>
      </c>
      <c r="F87" s="29">
        <f>'Caja mensual'!BE22</f>
        <v>400000</v>
      </c>
      <c r="G87" s="29">
        <f>'Caja mensual'!BE24</f>
        <v>22600000</v>
      </c>
      <c r="H87" s="29">
        <f>'Caja mensual'!BE25</f>
        <v>1500000</v>
      </c>
      <c r="I87" s="1"/>
      <c r="J87" s="1"/>
      <c r="K87" s="1"/>
    </row>
    <row r="88" ht="24.75" customHeight="1">
      <c r="A88" s="1"/>
      <c r="B88" s="1"/>
      <c r="C88" s="27" t="str">
        <f>TEXT('Caja mensual'!BF5,"mmm-yy")</f>
        <v>may-31</v>
      </c>
      <c r="D88" s="29">
        <f>'Caja mensual'!BF20</f>
        <v>3000000</v>
      </c>
      <c r="E88" s="29">
        <f>'Caja mensual'!BF21</f>
        <v>2600000</v>
      </c>
      <c r="F88" s="29">
        <f>'Caja mensual'!BF22</f>
        <v>400000</v>
      </c>
      <c r="G88" s="29">
        <f>'Caja mensual'!BF24</f>
        <v>23000000</v>
      </c>
      <c r="H88" s="29">
        <f>'Caja mensual'!BF25</f>
        <v>1500000</v>
      </c>
      <c r="I88" s="1"/>
      <c r="J88" s="1"/>
      <c r="K88" s="1"/>
    </row>
    <row r="89" ht="24.75" customHeight="1">
      <c r="A89" s="1"/>
      <c r="B89" s="1"/>
      <c r="C89" s="27" t="str">
        <f>TEXT('Caja mensual'!BG5,"mmm-yy")</f>
        <v>jun-31</v>
      </c>
      <c r="D89" s="29">
        <f>'Caja mensual'!BG20</f>
        <v>3000000</v>
      </c>
      <c r="E89" s="29">
        <f>'Caja mensual'!BG21</f>
        <v>2600000</v>
      </c>
      <c r="F89" s="29">
        <f>'Caja mensual'!BG22</f>
        <v>400000</v>
      </c>
      <c r="G89" s="29">
        <f>'Caja mensual'!BG24</f>
        <v>23400000</v>
      </c>
      <c r="H89" s="29">
        <f>'Caja mensual'!BG25</f>
        <v>1500000</v>
      </c>
      <c r="I89" s="1"/>
      <c r="J89" s="1"/>
      <c r="K89" s="1"/>
    </row>
    <row r="90" ht="24.75" customHeight="1">
      <c r="A90" s="1"/>
      <c r="B90" s="1"/>
      <c r="C90" s="27" t="str">
        <f>TEXT('Caja mensual'!BH5,"mmm-yy")</f>
        <v>jul-31</v>
      </c>
      <c r="D90" s="29">
        <f>'Caja mensual'!BH20</f>
        <v>3000000</v>
      </c>
      <c r="E90" s="29">
        <f>'Caja mensual'!BH21</f>
        <v>2600000</v>
      </c>
      <c r="F90" s="29">
        <f>'Caja mensual'!BH22</f>
        <v>400000</v>
      </c>
      <c r="G90" s="29">
        <f>'Caja mensual'!BH24</f>
        <v>23800000</v>
      </c>
      <c r="H90" s="29">
        <f>'Caja mensual'!BH25</f>
        <v>1500000</v>
      </c>
      <c r="I90" s="1"/>
      <c r="J90" s="1"/>
      <c r="K90" s="1"/>
    </row>
    <row r="91" ht="24.75" customHeight="1">
      <c r="A91" s="1"/>
      <c r="B91" s="1"/>
      <c r="C91" s="27" t="str">
        <f>TEXT('Caja mensual'!BI5,"mmm-yy")</f>
        <v>ago-31</v>
      </c>
      <c r="D91" s="29">
        <f>'Caja mensual'!BI20</f>
        <v>3000000</v>
      </c>
      <c r="E91" s="29">
        <f>'Caja mensual'!BI21</f>
        <v>2600000</v>
      </c>
      <c r="F91" s="29">
        <f>'Caja mensual'!BI22</f>
        <v>400000</v>
      </c>
      <c r="G91" s="29">
        <f>'Caja mensual'!BI24</f>
        <v>24200000</v>
      </c>
      <c r="H91" s="29">
        <f>'Caja mensual'!BI25</f>
        <v>1500000</v>
      </c>
      <c r="I91" s="1"/>
      <c r="J91" s="1"/>
      <c r="K91" s="1"/>
    </row>
    <row r="92" ht="24.75" customHeight="1">
      <c r="A92" s="1"/>
      <c r="B92" s="1"/>
      <c r="C92" s="27" t="str">
        <f>TEXT('Caja mensual'!BJ5,"mmm-yy")</f>
        <v>sept-31</v>
      </c>
      <c r="D92" s="29">
        <f>'Caja mensual'!BJ20</f>
        <v>3000000</v>
      </c>
      <c r="E92" s="29">
        <f>'Caja mensual'!BJ21</f>
        <v>2600000</v>
      </c>
      <c r="F92" s="29">
        <f>'Caja mensual'!BJ22</f>
        <v>400000</v>
      </c>
      <c r="G92" s="29">
        <f>'Caja mensual'!BJ24</f>
        <v>24600000</v>
      </c>
      <c r="H92" s="29">
        <f>'Caja mensual'!BJ25</f>
        <v>1500000</v>
      </c>
      <c r="I92" s="1"/>
      <c r="J92" s="1"/>
      <c r="K92" s="1"/>
    </row>
    <row r="93" ht="24.75" customHeight="1">
      <c r="A93" s="1"/>
      <c r="B93" s="1"/>
      <c r="C93" s="27" t="str">
        <f>TEXT('Caja mensual'!BK5,"mmm-yy")</f>
        <v>oct-31</v>
      </c>
      <c r="D93" s="29">
        <f>'Caja mensual'!BK20</f>
        <v>3000000</v>
      </c>
      <c r="E93" s="29">
        <f>'Caja mensual'!BK21</f>
        <v>2600000</v>
      </c>
      <c r="F93" s="29">
        <f>'Caja mensual'!BK22</f>
        <v>400000</v>
      </c>
      <c r="G93" s="29">
        <f>'Caja mensual'!BK24</f>
        <v>25000000</v>
      </c>
      <c r="H93" s="29">
        <f>'Caja mensual'!BK25</f>
        <v>1500000</v>
      </c>
      <c r="I93" s="1"/>
      <c r="J93" s="1"/>
      <c r="K93" s="1"/>
    </row>
    <row r="94" ht="24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ht="24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ht="24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ht="24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ht="24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ht="24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ht="24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4:H4"/>
    <mergeCell ref="C27:J29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457A6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6.0"/>
    <col customWidth="1" min="4" max="10" width="18.0"/>
    <col customWidth="1" min="11" max="11" width="3.0"/>
    <col customWidth="1" min="12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24.75" customHeight="1">
      <c r="A2" s="1"/>
      <c r="B2" s="1"/>
      <c r="C2" s="2" t="s">
        <v>1</v>
      </c>
      <c r="D2" s="1"/>
      <c r="E2" s="1"/>
      <c r="F2" s="1"/>
      <c r="G2" s="1"/>
      <c r="H2" s="1"/>
      <c r="I2" s="1"/>
      <c r="J2" s="1"/>
      <c r="K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</row>
    <row r="4" ht="27.75" customHeight="1">
      <c r="A4" s="1"/>
      <c r="B4" s="1"/>
      <c r="C4" s="7" t="s">
        <v>2</v>
      </c>
      <c r="D4" s="7"/>
      <c r="E4" s="7"/>
      <c r="F4" s="7"/>
      <c r="G4" s="7"/>
      <c r="H4" s="7"/>
      <c r="I4" s="7"/>
      <c r="J4" s="7"/>
      <c r="K4" s="1"/>
    </row>
    <row r="5" ht="24.75" customHeight="1">
      <c r="A5" s="1"/>
      <c r="B5" s="1"/>
      <c r="C5" s="1" t="s">
        <v>4</v>
      </c>
      <c r="D5" s="15" t="s">
        <v>6</v>
      </c>
      <c r="E5" s="16"/>
      <c r="F5" s="16"/>
      <c r="G5" s="17"/>
      <c r="H5" s="1"/>
      <c r="I5" s="1"/>
      <c r="J5" s="1"/>
      <c r="K5" s="1"/>
    </row>
    <row r="6" ht="24.75" customHeight="1">
      <c r="A6" s="1"/>
      <c r="B6" s="1"/>
      <c r="C6" s="1" t="s">
        <v>9</v>
      </c>
      <c r="D6" s="18" t="s">
        <v>10</v>
      </c>
      <c r="E6" s="1"/>
      <c r="F6" s="1"/>
      <c r="G6" s="1"/>
      <c r="H6" s="1"/>
      <c r="I6" s="1"/>
      <c r="J6" s="1"/>
      <c r="K6" s="1"/>
    </row>
    <row r="7" ht="24.75" customHeight="1">
      <c r="A7" s="1"/>
      <c r="B7" s="1"/>
      <c r="C7" s="1" t="s">
        <v>12</v>
      </c>
      <c r="D7" s="21">
        <v>46327.0</v>
      </c>
      <c r="E7" s="1"/>
      <c r="F7" s="1"/>
      <c r="G7" s="1"/>
      <c r="H7" s="1"/>
      <c r="I7" s="1"/>
      <c r="J7" s="1"/>
      <c r="K7" s="1"/>
    </row>
    <row r="8" ht="24.75" customHeight="1">
      <c r="A8" s="1"/>
      <c r="B8" s="1"/>
      <c r="C8" s="1" t="s">
        <v>13</v>
      </c>
      <c r="D8" s="22">
        <v>2000000.0</v>
      </c>
      <c r="E8" s="1"/>
      <c r="F8" s="1"/>
      <c r="G8" s="1"/>
      <c r="H8" s="1"/>
      <c r="I8" s="1"/>
      <c r="J8" s="1"/>
      <c r="K8" s="1"/>
    </row>
    <row r="9" ht="24.75" customHeight="1">
      <c r="A9" s="1"/>
      <c r="B9" s="1"/>
      <c r="C9" s="1" t="s">
        <v>15</v>
      </c>
      <c r="D9" s="22">
        <v>1500000.0</v>
      </c>
      <c r="E9" s="1"/>
      <c r="F9" s="1"/>
      <c r="G9" s="1"/>
      <c r="H9" s="1"/>
      <c r="I9" s="1"/>
      <c r="J9" s="1"/>
      <c r="K9" s="1"/>
    </row>
    <row r="10" ht="24.75" customHeight="1">
      <c r="A10" s="1"/>
      <c r="B10" s="1"/>
      <c r="C10" s="1" t="s">
        <v>17</v>
      </c>
      <c r="D10" s="15" t="s">
        <v>18</v>
      </c>
      <c r="E10" s="16"/>
      <c r="F10" s="16"/>
      <c r="G10" s="17"/>
      <c r="H10" s="1"/>
      <c r="I10" s="1"/>
      <c r="J10" s="1"/>
      <c r="K10" s="1"/>
    </row>
    <row r="11" ht="24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ht="24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ht="27.75" customHeight="1">
      <c r="A13" s="1"/>
      <c r="B13" s="1"/>
      <c r="C13" s="7" t="s">
        <v>19</v>
      </c>
      <c r="D13" s="7"/>
      <c r="E13" s="7"/>
      <c r="F13" s="7"/>
      <c r="G13" s="7"/>
      <c r="H13" s="7"/>
      <c r="I13" s="7"/>
      <c r="J13" s="7"/>
      <c r="K13" s="1"/>
    </row>
    <row r="14" ht="24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ht="24.75" customHeight="1">
      <c r="A15" s="1"/>
      <c r="B15" s="1"/>
      <c r="C15" s="1" t="s">
        <v>20</v>
      </c>
      <c r="D15" s="24" t="s">
        <v>21</v>
      </c>
      <c r="K15" s="1"/>
    </row>
    <row r="16" ht="24.75" customHeight="1">
      <c r="A16" s="1"/>
      <c r="B16" s="1"/>
      <c r="C16" s="1"/>
      <c r="K16" s="1"/>
    </row>
    <row r="17" ht="24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ht="24.75" customHeight="1">
      <c r="A18" s="1"/>
      <c r="B18" s="1"/>
      <c r="C18" s="1" t="s">
        <v>22</v>
      </c>
      <c r="D18" s="24" t="s">
        <v>23</v>
      </c>
      <c r="K18" s="1"/>
    </row>
    <row r="19" ht="24.75" customHeight="1">
      <c r="A19" s="1"/>
      <c r="B19" s="1"/>
      <c r="C19" s="1"/>
      <c r="K19" s="1"/>
    </row>
    <row r="20" ht="24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ht="24.75" customHeight="1">
      <c r="A21" s="1"/>
      <c r="B21" s="1"/>
      <c r="C21" s="1" t="s">
        <v>12</v>
      </c>
      <c r="D21" s="24" t="s">
        <v>24</v>
      </c>
      <c r="K21" s="1"/>
    </row>
    <row r="22" ht="24.75" customHeight="1">
      <c r="A22" s="1"/>
      <c r="B22" s="1"/>
      <c r="C22" s="1"/>
      <c r="K22" s="1"/>
    </row>
    <row r="23" ht="24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ht="24.75" customHeight="1">
      <c r="A24" s="1"/>
      <c r="B24" s="1"/>
      <c r="C24" s="1" t="s">
        <v>25</v>
      </c>
      <c r="D24" s="24" t="s">
        <v>26</v>
      </c>
      <c r="K24" s="1"/>
    </row>
    <row r="25" ht="24.75" customHeight="1">
      <c r="A25" s="1"/>
      <c r="B25" s="1"/>
      <c r="C25" s="1"/>
      <c r="K25" s="1"/>
    </row>
    <row r="26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ht="24.75" customHeight="1">
      <c r="A27" s="1"/>
      <c r="B27" s="1"/>
      <c r="C27" s="1" t="s">
        <v>27</v>
      </c>
      <c r="D27" s="24" t="s">
        <v>28</v>
      </c>
      <c r="K27" s="1"/>
    </row>
    <row r="28" ht="24.75" customHeight="1">
      <c r="A28" s="1"/>
      <c r="B28" s="1"/>
      <c r="C28" s="1"/>
      <c r="K28" s="1"/>
    </row>
    <row r="29" ht="24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ht="24.75" customHeight="1">
      <c r="A30" s="1"/>
      <c r="B30" s="1"/>
      <c r="C30" s="1" t="s">
        <v>29</v>
      </c>
      <c r="D30" s="24" t="s">
        <v>30</v>
      </c>
      <c r="K30" s="1"/>
    </row>
    <row r="31" ht="24.75" customHeight="1">
      <c r="A31" s="1"/>
      <c r="B31" s="1"/>
      <c r="C31" s="1"/>
      <c r="K31" s="1"/>
    </row>
    <row r="32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ht="24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ht="24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ht="24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ht="24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ht="24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ht="24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ht="24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ht="24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ht="24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ht="24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ht="24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ht="24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ht="24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ht="24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ht="24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ht="24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ht="24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ht="24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ht="24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ht="24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ht="24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ht="24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ht="24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ht="24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ht="24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D5:G5"/>
    <mergeCell ref="D10:G10"/>
    <mergeCell ref="D15:J16"/>
    <mergeCell ref="D18:J19"/>
    <mergeCell ref="D21:J22"/>
    <mergeCell ref="D24:J25"/>
    <mergeCell ref="D27:J28"/>
    <mergeCell ref="D30:J31"/>
  </mergeCells>
  <dataValidations>
    <dataValidation type="decimal" operator="greaterThanOrEqual" allowBlank="1" showErrorMessage="1" sqref="D9">
      <formula1>0.0</formula1>
    </dataValidation>
  </dataValidation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B2C3"/>
    <pageSetUpPr/>
  </sheetPr>
  <sheetViews>
    <sheetView showGridLines="0" workbookViewId="0">
      <pane xSplit="3.0" ySplit="5.0" topLeftCell="D6" activePane="bottomRight" state="frozen"/>
      <selection activeCell="D1" sqref="D1" pane="topRight"/>
      <selection activeCell="A6" sqref="A6" pane="bottomLeft"/>
      <selection activeCell="D6" sqref="D6" pane="bottomRight"/>
    </sheetView>
  </sheetViews>
  <sheetFormatPr customHeight="1" defaultColWidth="12.63" defaultRowHeight="15.0"/>
  <cols>
    <col customWidth="1" min="1" max="2" width="3.0"/>
    <col customWidth="1" min="3" max="3" width="36.0"/>
    <col customWidth="1" min="4" max="63" width="17.0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24.75" customHeight="1">
      <c r="A2" s="1"/>
      <c r="B2" s="1"/>
      <c r="C2" s="2" t="s">
        <v>5</v>
      </c>
      <c r="D2" s="1"/>
      <c r="E2" s="1"/>
      <c r="F2" s="1"/>
      <c r="G2" s="1"/>
      <c r="H2" s="1"/>
      <c r="I2" s="1"/>
      <c r="J2" s="1"/>
      <c r="K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</row>
    <row r="4" ht="27.75" customHeight="1">
      <c r="A4" s="1"/>
      <c r="B4" s="1"/>
      <c r="C4" s="7" t="s">
        <v>8</v>
      </c>
      <c r="D4" s="7"/>
      <c r="E4" s="7"/>
      <c r="F4" s="7"/>
      <c r="G4" s="7"/>
      <c r="H4" s="7"/>
      <c r="I4" s="7"/>
      <c r="J4" s="7"/>
      <c r="K4" s="1"/>
    </row>
    <row r="5" ht="30.0" customHeight="1">
      <c r="A5" s="1"/>
      <c r="B5" s="1"/>
      <c r="C5" s="20"/>
      <c r="D5" s="25">
        <f>Cuentas!E5</f>
        <v>46327</v>
      </c>
      <c r="E5" s="25">
        <f>Cuentas!F5</f>
        <v>46357</v>
      </c>
      <c r="F5" s="25">
        <f>Cuentas!G5</f>
        <v>46388</v>
      </c>
      <c r="G5" s="25">
        <f>Cuentas!H5</f>
        <v>46419</v>
      </c>
      <c r="H5" s="25">
        <f>Cuentas!I5</f>
        <v>46447</v>
      </c>
      <c r="I5" s="25">
        <f>Cuentas!J5</f>
        <v>46478</v>
      </c>
      <c r="J5" s="25">
        <f>Cuentas!K5</f>
        <v>46508</v>
      </c>
      <c r="K5" s="25">
        <f>Cuentas!L5</f>
        <v>46539</v>
      </c>
      <c r="L5" s="26">
        <f>Cuentas!M5</f>
        <v>46569</v>
      </c>
      <c r="M5" s="26">
        <f>Cuentas!N5</f>
        <v>46600</v>
      </c>
      <c r="N5" s="26">
        <f>Cuentas!O5</f>
        <v>46631</v>
      </c>
      <c r="O5" s="26">
        <f>Cuentas!P5</f>
        <v>46661</v>
      </c>
      <c r="P5" s="26">
        <f>Cuentas!Q5</f>
        <v>46692</v>
      </c>
      <c r="Q5" s="26">
        <f>Cuentas!R5</f>
        <v>46722</v>
      </c>
      <c r="R5" s="26">
        <f>Cuentas!S5</f>
        <v>46753</v>
      </c>
      <c r="S5" s="26">
        <f>Cuentas!T5</f>
        <v>46784</v>
      </c>
      <c r="T5" s="26">
        <f>Cuentas!U5</f>
        <v>46813</v>
      </c>
      <c r="U5" s="26">
        <f>Cuentas!V5</f>
        <v>46844</v>
      </c>
      <c r="V5" s="26">
        <f>Cuentas!W5</f>
        <v>46874</v>
      </c>
      <c r="W5" s="26">
        <f>Cuentas!X5</f>
        <v>46905</v>
      </c>
      <c r="X5" s="26">
        <f>Cuentas!Y5</f>
        <v>46935</v>
      </c>
      <c r="Y5" s="26">
        <f>Cuentas!Z5</f>
        <v>46966</v>
      </c>
      <c r="Z5" s="26">
        <f>Cuentas!AA5</f>
        <v>46997</v>
      </c>
      <c r="AA5" s="26">
        <f>Cuentas!AB5</f>
        <v>47027</v>
      </c>
      <c r="AB5" s="26">
        <f>Cuentas!AC5</f>
        <v>47058</v>
      </c>
      <c r="AC5" s="26">
        <f>Cuentas!AD5</f>
        <v>47088</v>
      </c>
      <c r="AD5" s="26">
        <f>Cuentas!AE5</f>
        <v>47119</v>
      </c>
      <c r="AE5" s="26">
        <f>Cuentas!AF5</f>
        <v>47150</v>
      </c>
      <c r="AF5" s="26">
        <f>Cuentas!AG5</f>
        <v>47178</v>
      </c>
      <c r="AG5" s="26">
        <f>Cuentas!AH5</f>
        <v>47209</v>
      </c>
      <c r="AH5" s="26">
        <f>Cuentas!AI5</f>
        <v>47239</v>
      </c>
      <c r="AI5" s="26">
        <f>Cuentas!AJ5</f>
        <v>47270</v>
      </c>
      <c r="AJ5" s="26">
        <f>Cuentas!AK5</f>
        <v>47300</v>
      </c>
      <c r="AK5" s="26">
        <f>Cuentas!AL5</f>
        <v>47331</v>
      </c>
      <c r="AL5" s="26">
        <f>Cuentas!AM5</f>
        <v>47362</v>
      </c>
      <c r="AM5" s="26">
        <f>Cuentas!AN5</f>
        <v>47392</v>
      </c>
      <c r="AN5" s="26">
        <f>Cuentas!AO5</f>
        <v>47423</v>
      </c>
      <c r="AO5" s="26">
        <f>Cuentas!AP5</f>
        <v>47453</v>
      </c>
      <c r="AP5" s="26">
        <f>Cuentas!AQ5</f>
        <v>47484</v>
      </c>
      <c r="AQ5" s="26">
        <f>Cuentas!AR5</f>
        <v>47515</v>
      </c>
      <c r="AR5" s="26">
        <f>Cuentas!AS5</f>
        <v>47543</v>
      </c>
      <c r="AS5" s="26">
        <f>Cuentas!AT5</f>
        <v>47574</v>
      </c>
      <c r="AT5" s="26">
        <f>Cuentas!AU5</f>
        <v>47604</v>
      </c>
      <c r="AU5" s="26">
        <f>Cuentas!AV5</f>
        <v>47635</v>
      </c>
      <c r="AV5" s="26">
        <f>Cuentas!AW5</f>
        <v>47665</v>
      </c>
      <c r="AW5" s="26">
        <f>Cuentas!AX5</f>
        <v>47696</v>
      </c>
      <c r="AX5" s="26">
        <f>Cuentas!AY5</f>
        <v>47727</v>
      </c>
      <c r="AY5" s="26">
        <f>Cuentas!AZ5</f>
        <v>47757</v>
      </c>
      <c r="AZ5" s="26">
        <f>Cuentas!BA5</f>
        <v>47788</v>
      </c>
      <c r="BA5" s="26">
        <f>Cuentas!BB5</f>
        <v>47818</v>
      </c>
      <c r="BB5" s="26">
        <f>Cuentas!BC5</f>
        <v>47849</v>
      </c>
      <c r="BC5" s="26">
        <f>Cuentas!BD5</f>
        <v>47880</v>
      </c>
      <c r="BD5" s="26">
        <f>Cuentas!BE5</f>
        <v>47908</v>
      </c>
      <c r="BE5" s="26">
        <f>Cuentas!BF5</f>
        <v>47939</v>
      </c>
      <c r="BF5" s="26">
        <f>Cuentas!BG5</f>
        <v>47969</v>
      </c>
      <c r="BG5" s="26">
        <f>Cuentas!BH5</f>
        <v>48000</v>
      </c>
      <c r="BH5" s="26">
        <f>Cuentas!BI5</f>
        <v>48030</v>
      </c>
      <c r="BI5" s="26">
        <f>Cuentas!BJ5</f>
        <v>48061</v>
      </c>
      <c r="BJ5" s="26">
        <f>Cuentas!BK5</f>
        <v>48092</v>
      </c>
      <c r="BK5" s="26">
        <f>Cuentas!BL5</f>
        <v>48122</v>
      </c>
    </row>
    <row r="6" ht="24.75" customHeight="1">
      <c r="A6" s="1"/>
      <c r="B6" s="1"/>
      <c r="C6" s="1" t="s">
        <v>37</v>
      </c>
      <c r="D6" s="30">
        <f>Configuracion!$D$8</f>
        <v>2000000</v>
      </c>
      <c r="E6" s="31">
        <f t="shared" ref="E6:BK6" si="1">D24</f>
        <v>1400000</v>
      </c>
      <c r="F6" s="31">
        <f t="shared" si="1"/>
        <v>1800000</v>
      </c>
      <c r="G6" s="31">
        <f t="shared" si="1"/>
        <v>2200000</v>
      </c>
      <c r="H6" s="31">
        <f t="shared" si="1"/>
        <v>2600000</v>
      </c>
      <c r="I6" s="31">
        <f t="shared" si="1"/>
        <v>3000000</v>
      </c>
      <c r="J6" s="31">
        <f t="shared" si="1"/>
        <v>3400000</v>
      </c>
      <c r="K6" s="31">
        <f t="shared" si="1"/>
        <v>3800000</v>
      </c>
      <c r="L6" s="33">
        <f t="shared" si="1"/>
        <v>4200000</v>
      </c>
      <c r="M6" s="33">
        <f t="shared" si="1"/>
        <v>4600000</v>
      </c>
      <c r="N6" s="33">
        <f t="shared" si="1"/>
        <v>5000000</v>
      </c>
      <c r="O6" s="33">
        <f t="shared" si="1"/>
        <v>5400000</v>
      </c>
      <c r="P6" s="33">
        <f t="shared" si="1"/>
        <v>5800000</v>
      </c>
      <c r="Q6" s="33">
        <f t="shared" si="1"/>
        <v>6200000</v>
      </c>
      <c r="R6" s="33">
        <f t="shared" si="1"/>
        <v>6600000</v>
      </c>
      <c r="S6" s="33">
        <f t="shared" si="1"/>
        <v>7000000</v>
      </c>
      <c r="T6" s="33">
        <f t="shared" si="1"/>
        <v>7400000</v>
      </c>
      <c r="U6" s="33">
        <f t="shared" si="1"/>
        <v>7800000</v>
      </c>
      <c r="V6" s="33">
        <f t="shared" si="1"/>
        <v>8200000</v>
      </c>
      <c r="W6" s="33">
        <f t="shared" si="1"/>
        <v>8600000</v>
      </c>
      <c r="X6" s="33">
        <f t="shared" si="1"/>
        <v>9000000</v>
      </c>
      <c r="Y6" s="33">
        <f t="shared" si="1"/>
        <v>9400000</v>
      </c>
      <c r="Z6" s="33">
        <f t="shared" si="1"/>
        <v>9800000</v>
      </c>
      <c r="AA6" s="33">
        <f t="shared" si="1"/>
        <v>10200000</v>
      </c>
      <c r="AB6" s="33">
        <f t="shared" si="1"/>
        <v>10600000</v>
      </c>
      <c r="AC6" s="33">
        <f t="shared" si="1"/>
        <v>11000000</v>
      </c>
      <c r="AD6" s="33">
        <f t="shared" si="1"/>
        <v>11400000</v>
      </c>
      <c r="AE6" s="33">
        <f t="shared" si="1"/>
        <v>11800000</v>
      </c>
      <c r="AF6" s="33">
        <f t="shared" si="1"/>
        <v>12200000</v>
      </c>
      <c r="AG6" s="33">
        <f t="shared" si="1"/>
        <v>12600000</v>
      </c>
      <c r="AH6" s="33">
        <f t="shared" si="1"/>
        <v>13000000</v>
      </c>
      <c r="AI6" s="33">
        <f t="shared" si="1"/>
        <v>13400000</v>
      </c>
      <c r="AJ6" s="33">
        <f t="shared" si="1"/>
        <v>13800000</v>
      </c>
      <c r="AK6" s="33">
        <f t="shared" si="1"/>
        <v>14200000</v>
      </c>
      <c r="AL6" s="33">
        <f t="shared" si="1"/>
        <v>14600000</v>
      </c>
      <c r="AM6" s="33">
        <f t="shared" si="1"/>
        <v>15000000</v>
      </c>
      <c r="AN6" s="33">
        <f t="shared" si="1"/>
        <v>15400000</v>
      </c>
      <c r="AO6" s="33">
        <f t="shared" si="1"/>
        <v>15800000</v>
      </c>
      <c r="AP6" s="33">
        <f t="shared" si="1"/>
        <v>16200000</v>
      </c>
      <c r="AQ6" s="33">
        <f t="shared" si="1"/>
        <v>16600000</v>
      </c>
      <c r="AR6" s="33">
        <f t="shared" si="1"/>
        <v>17000000</v>
      </c>
      <c r="AS6" s="33">
        <f t="shared" si="1"/>
        <v>17400000</v>
      </c>
      <c r="AT6" s="33">
        <f t="shared" si="1"/>
        <v>17800000</v>
      </c>
      <c r="AU6" s="33">
        <f t="shared" si="1"/>
        <v>18200000</v>
      </c>
      <c r="AV6" s="33">
        <f t="shared" si="1"/>
        <v>18600000</v>
      </c>
      <c r="AW6" s="33">
        <f t="shared" si="1"/>
        <v>19000000</v>
      </c>
      <c r="AX6" s="33">
        <f t="shared" si="1"/>
        <v>19400000</v>
      </c>
      <c r="AY6" s="33">
        <f t="shared" si="1"/>
        <v>19800000</v>
      </c>
      <c r="AZ6" s="33">
        <f t="shared" si="1"/>
        <v>20200000</v>
      </c>
      <c r="BA6" s="33">
        <f t="shared" si="1"/>
        <v>20600000</v>
      </c>
      <c r="BB6" s="33">
        <f t="shared" si="1"/>
        <v>21000000</v>
      </c>
      <c r="BC6" s="33">
        <f t="shared" si="1"/>
        <v>21400000</v>
      </c>
      <c r="BD6" s="33">
        <f t="shared" si="1"/>
        <v>21800000</v>
      </c>
      <c r="BE6" s="33">
        <f t="shared" si="1"/>
        <v>22200000</v>
      </c>
      <c r="BF6" s="33">
        <f t="shared" si="1"/>
        <v>22600000</v>
      </c>
      <c r="BG6" s="33">
        <f t="shared" si="1"/>
        <v>23000000</v>
      </c>
      <c r="BH6" s="33">
        <f t="shared" si="1"/>
        <v>23400000</v>
      </c>
      <c r="BI6" s="33">
        <f t="shared" si="1"/>
        <v>23800000</v>
      </c>
      <c r="BJ6" s="33">
        <f t="shared" si="1"/>
        <v>24200000</v>
      </c>
      <c r="BK6" s="33">
        <f t="shared" si="1"/>
        <v>24600000</v>
      </c>
    </row>
    <row r="7" ht="24.75" customHeight="1">
      <c r="A7" s="1"/>
      <c r="B7" s="1"/>
      <c r="C7" s="1"/>
      <c r="D7" s="31"/>
      <c r="E7" s="31"/>
      <c r="F7" s="31"/>
      <c r="G7" s="31"/>
      <c r="H7" s="31"/>
      <c r="I7" s="31"/>
      <c r="J7" s="31"/>
      <c r="K7" s="31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</row>
    <row r="8" ht="24.75" customHeight="1">
      <c r="A8" s="1"/>
      <c r="B8" s="1"/>
      <c r="C8" s="1" t="s">
        <v>45</v>
      </c>
      <c r="D8" s="30">
        <f>SUMIF(Cuentas!$D$6:$D$35,"Ingreso operativo",Cuentas!E$6:E$35)</f>
        <v>3000000</v>
      </c>
      <c r="E8" s="30">
        <f>SUMIF(Cuentas!$D$6:$D$35,"Ingreso operativo",Cuentas!F$6:F$35)</f>
        <v>3000000</v>
      </c>
      <c r="F8" s="30">
        <f>SUMIF(Cuentas!$D$6:$D$35,"Ingreso operativo",Cuentas!G$6:G$35)</f>
        <v>3000000</v>
      </c>
      <c r="G8" s="30">
        <f>SUMIF(Cuentas!$D$6:$D$35,"Ingreso operativo",Cuentas!H$6:H$35)</f>
        <v>3000000</v>
      </c>
      <c r="H8" s="30">
        <f>SUMIF(Cuentas!$D$6:$D$35,"Ingreso operativo",Cuentas!I$6:I$35)</f>
        <v>3000000</v>
      </c>
      <c r="I8" s="30">
        <f>SUMIF(Cuentas!$D$6:$D$35,"Ingreso operativo",Cuentas!J$6:J$35)</f>
        <v>3000000</v>
      </c>
      <c r="J8" s="30">
        <f>SUMIF(Cuentas!$D$6:$D$35,"Ingreso operativo",Cuentas!K$6:K$35)</f>
        <v>3000000</v>
      </c>
      <c r="K8" s="30">
        <f>SUMIF(Cuentas!$D$6:$D$35,"Ingreso operativo",Cuentas!L$6:L$35)</f>
        <v>3000000</v>
      </c>
      <c r="L8" s="36">
        <f>SUMIF(Cuentas!$D$6:$D$35,"Ingreso operativo",Cuentas!M$6:M$35)</f>
        <v>3000000</v>
      </c>
      <c r="M8" s="36">
        <f>SUMIF(Cuentas!$D$6:$D$35,"Ingreso operativo",Cuentas!N$6:N$35)</f>
        <v>3000000</v>
      </c>
      <c r="N8" s="36">
        <f>SUMIF(Cuentas!$D$6:$D$35,"Ingreso operativo",Cuentas!O$6:O$35)</f>
        <v>3000000</v>
      </c>
      <c r="O8" s="36">
        <f>SUMIF(Cuentas!$D$6:$D$35,"Ingreso operativo",Cuentas!P$6:P$35)</f>
        <v>3000000</v>
      </c>
      <c r="P8" s="36">
        <f>SUMIF(Cuentas!$D$6:$D$35,"Ingreso operativo",Cuentas!Q$6:Q$35)</f>
        <v>3000000</v>
      </c>
      <c r="Q8" s="36">
        <f>SUMIF(Cuentas!$D$6:$D$35,"Ingreso operativo",Cuentas!R$6:R$35)</f>
        <v>3000000</v>
      </c>
      <c r="R8" s="36">
        <f>SUMIF(Cuentas!$D$6:$D$35,"Ingreso operativo",Cuentas!S$6:S$35)</f>
        <v>3000000</v>
      </c>
      <c r="S8" s="36">
        <f>SUMIF(Cuentas!$D$6:$D$35,"Ingreso operativo",Cuentas!T$6:T$35)</f>
        <v>3000000</v>
      </c>
      <c r="T8" s="36">
        <f>SUMIF(Cuentas!$D$6:$D$35,"Ingreso operativo",Cuentas!U$6:U$35)</f>
        <v>3000000</v>
      </c>
      <c r="U8" s="36">
        <f>SUMIF(Cuentas!$D$6:$D$35,"Ingreso operativo",Cuentas!V$6:V$35)</f>
        <v>3000000</v>
      </c>
      <c r="V8" s="36">
        <f>SUMIF(Cuentas!$D$6:$D$35,"Ingreso operativo",Cuentas!W$6:W$35)</f>
        <v>3000000</v>
      </c>
      <c r="W8" s="36">
        <f>SUMIF(Cuentas!$D$6:$D$35,"Ingreso operativo",Cuentas!X$6:X$35)</f>
        <v>3000000</v>
      </c>
      <c r="X8" s="36">
        <f>SUMIF(Cuentas!$D$6:$D$35,"Ingreso operativo",Cuentas!Y$6:Y$35)</f>
        <v>3000000</v>
      </c>
      <c r="Y8" s="36">
        <f>SUMIF(Cuentas!$D$6:$D$35,"Ingreso operativo",Cuentas!Z$6:Z$35)</f>
        <v>3000000</v>
      </c>
      <c r="Z8" s="36">
        <f>SUMIF(Cuentas!$D$6:$D$35,"Ingreso operativo",Cuentas!AA$6:AA$35)</f>
        <v>3000000</v>
      </c>
      <c r="AA8" s="36">
        <f>SUMIF(Cuentas!$D$6:$D$35,"Ingreso operativo",Cuentas!AB$6:AB$35)</f>
        <v>3000000</v>
      </c>
      <c r="AB8" s="36">
        <f>SUMIF(Cuentas!$D$6:$D$35,"Ingreso operativo",Cuentas!AC$6:AC$35)</f>
        <v>3000000</v>
      </c>
      <c r="AC8" s="36">
        <f>SUMIF(Cuentas!$D$6:$D$35,"Ingreso operativo",Cuentas!AD$6:AD$35)</f>
        <v>3000000</v>
      </c>
      <c r="AD8" s="36">
        <f>SUMIF(Cuentas!$D$6:$D$35,"Ingreso operativo",Cuentas!AE$6:AE$35)</f>
        <v>3000000</v>
      </c>
      <c r="AE8" s="36">
        <f>SUMIF(Cuentas!$D$6:$D$35,"Ingreso operativo",Cuentas!AF$6:AF$35)</f>
        <v>3000000</v>
      </c>
      <c r="AF8" s="36">
        <f>SUMIF(Cuentas!$D$6:$D$35,"Ingreso operativo",Cuentas!AG$6:AG$35)</f>
        <v>3000000</v>
      </c>
      <c r="AG8" s="36">
        <f>SUMIF(Cuentas!$D$6:$D$35,"Ingreso operativo",Cuentas!AH$6:AH$35)</f>
        <v>3000000</v>
      </c>
      <c r="AH8" s="36">
        <f>SUMIF(Cuentas!$D$6:$D$35,"Ingreso operativo",Cuentas!AI$6:AI$35)</f>
        <v>3000000</v>
      </c>
      <c r="AI8" s="36">
        <f>SUMIF(Cuentas!$D$6:$D$35,"Ingreso operativo",Cuentas!AJ$6:AJ$35)</f>
        <v>3000000</v>
      </c>
      <c r="AJ8" s="36">
        <f>SUMIF(Cuentas!$D$6:$D$35,"Ingreso operativo",Cuentas!AK$6:AK$35)</f>
        <v>3000000</v>
      </c>
      <c r="AK8" s="36">
        <f>SUMIF(Cuentas!$D$6:$D$35,"Ingreso operativo",Cuentas!AL$6:AL$35)</f>
        <v>3000000</v>
      </c>
      <c r="AL8" s="36">
        <f>SUMIF(Cuentas!$D$6:$D$35,"Ingreso operativo",Cuentas!AM$6:AM$35)</f>
        <v>3000000</v>
      </c>
      <c r="AM8" s="36">
        <f>SUMIF(Cuentas!$D$6:$D$35,"Ingreso operativo",Cuentas!AN$6:AN$35)</f>
        <v>3000000</v>
      </c>
      <c r="AN8" s="36">
        <f>SUMIF(Cuentas!$D$6:$D$35,"Ingreso operativo",Cuentas!AO$6:AO$35)</f>
        <v>3000000</v>
      </c>
      <c r="AO8" s="36">
        <f>SUMIF(Cuentas!$D$6:$D$35,"Ingreso operativo",Cuentas!AP$6:AP$35)</f>
        <v>3000000</v>
      </c>
      <c r="AP8" s="36">
        <f>SUMIF(Cuentas!$D$6:$D$35,"Ingreso operativo",Cuentas!AQ$6:AQ$35)</f>
        <v>3000000</v>
      </c>
      <c r="AQ8" s="36">
        <f>SUMIF(Cuentas!$D$6:$D$35,"Ingreso operativo",Cuentas!AR$6:AR$35)</f>
        <v>3000000</v>
      </c>
      <c r="AR8" s="36">
        <f>SUMIF(Cuentas!$D$6:$D$35,"Ingreso operativo",Cuentas!AS$6:AS$35)</f>
        <v>3000000</v>
      </c>
      <c r="AS8" s="36">
        <f>SUMIF(Cuentas!$D$6:$D$35,"Ingreso operativo",Cuentas!AT$6:AT$35)</f>
        <v>3000000</v>
      </c>
      <c r="AT8" s="36">
        <f>SUMIF(Cuentas!$D$6:$D$35,"Ingreso operativo",Cuentas!AU$6:AU$35)</f>
        <v>3000000</v>
      </c>
      <c r="AU8" s="36">
        <f>SUMIF(Cuentas!$D$6:$D$35,"Ingreso operativo",Cuentas!AV$6:AV$35)</f>
        <v>3000000</v>
      </c>
      <c r="AV8" s="36">
        <f>SUMIF(Cuentas!$D$6:$D$35,"Ingreso operativo",Cuentas!AW$6:AW$35)</f>
        <v>3000000</v>
      </c>
      <c r="AW8" s="36">
        <f>SUMIF(Cuentas!$D$6:$D$35,"Ingreso operativo",Cuentas!AX$6:AX$35)</f>
        <v>3000000</v>
      </c>
      <c r="AX8" s="36">
        <f>SUMIF(Cuentas!$D$6:$D$35,"Ingreso operativo",Cuentas!AY$6:AY$35)</f>
        <v>3000000</v>
      </c>
      <c r="AY8" s="36">
        <f>SUMIF(Cuentas!$D$6:$D$35,"Ingreso operativo",Cuentas!AZ$6:AZ$35)</f>
        <v>3000000</v>
      </c>
      <c r="AZ8" s="36">
        <f>SUMIF(Cuentas!$D$6:$D$35,"Ingreso operativo",Cuentas!BA$6:BA$35)</f>
        <v>3000000</v>
      </c>
      <c r="BA8" s="36">
        <f>SUMIF(Cuentas!$D$6:$D$35,"Ingreso operativo",Cuentas!BB$6:BB$35)</f>
        <v>3000000</v>
      </c>
      <c r="BB8" s="36">
        <f>SUMIF(Cuentas!$D$6:$D$35,"Ingreso operativo",Cuentas!BC$6:BC$35)</f>
        <v>3000000</v>
      </c>
      <c r="BC8" s="36">
        <f>SUMIF(Cuentas!$D$6:$D$35,"Ingreso operativo",Cuentas!BD$6:BD$35)</f>
        <v>3000000</v>
      </c>
      <c r="BD8" s="36">
        <f>SUMIF(Cuentas!$D$6:$D$35,"Ingreso operativo",Cuentas!BE$6:BE$35)</f>
        <v>3000000</v>
      </c>
      <c r="BE8" s="36">
        <f>SUMIF(Cuentas!$D$6:$D$35,"Ingreso operativo",Cuentas!BF$6:BF$35)</f>
        <v>3000000</v>
      </c>
      <c r="BF8" s="36">
        <f>SUMIF(Cuentas!$D$6:$D$35,"Ingreso operativo",Cuentas!BG$6:BG$35)</f>
        <v>3000000</v>
      </c>
      <c r="BG8" s="36">
        <f>SUMIF(Cuentas!$D$6:$D$35,"Ingreso operativo",Cuentas!BH$6:BH$35)</f>
        <v>3000000</v>
      </c>
      <c r="BH8" s="36">
        <f>SUMIF(Cuentas!$D$6:$D$35,"Ingreso operativo",Cuentas!BI$6:BI$35)</f>
        <v>3000000</v>
      </c>
      <c r="BI8" s="36">
        <f>SUMIF(Cuentas!$D$6:$D$35,"Ingreso operativo",Cuentas!BJ$6:BJ$35)</f>
        <v>3000000</v>
      </c>
      <c r="BJ8" s="36">
        <f>SUMIF(Cuentas!$D$6:$D$35,"Ingreso operativo",Cuentas!BK$6:BK$35)</f>
        <v>3000000</v>
      </c>
      <c r="BK8" s="36">
        <f>SUMIF(Cuentas!$D$6:$D$35,"Ingreso operativo",Cuentas!BL$6:BL$35)</f>
        <v>3000000</v>
      </c>
    </row>
    <row r="9" ht="24.75" customHeight="1">
      <c r="A9" s="1"/>
      <c r="B9" s="1"/>
      <c r="C9" s="1" t="s">
        <v>22</v>
      </c>
      <c r="D9" s="30">
        <f>SUMIF(Cuentas!$D$6:$D$35,"Egreso operativo",Cuentas!E$6:E$35)</f>
        <v>2600000</v>
      </c>
      <c r="E9" s="30">
        <f>SUMIF(Cuentas!$D$6:$D$35,"Egreso operativo",Cuentas!F$6:F$35)</f>
        <v>2600000</v>
      </c>
      <c r="F9" s="30">
        <f>SUMIF(Cuentas!$D$6:$D$35,"Egreso operativo",Cuentas!G$6:G$35)</f>
        <v>2600000</v>
      </c>
      <c r="G9" s="30">
        <f>SUMIF(Cuentas!$D$6:$D$35,"Egreso operativo",Cuentas!H$6:H$35)</f>
        <v>2600000</v>
      </c>
      <c r="H9" s="30">
        <f>SUMIF(Cuentas!$D$6:$D$35,"Egreso operativo",Cuentas!I$6:I$35)</f>
        <v>2600000</v>
      </c>
      <c r="I9" s="30">
        <f>SUMIF(Cuentas!$D$6:$D$35,"Egreso operativo",Cuentas!J$6:J$35)</f>
        <v>2600000</v>
      </c>
      <c r="J9" s="30">
        <f>SUMIF(Cuentas!$D$6:$D$35,"Egreso operativo",Cuentas!K$6:K$35)</f>
        <v>2600000</v>
      </c>
      <c r="K9" s="30">
        <f>SUMIF(Cuentas!$D$6:$D$35,"Egreso operativo",Cuentas!L$6:L$35)</f>
        <v>2600000</v>
      </c>
      <c r="L9" s="36">
        <f>SUMIF(Cuentas!$D$6:$D$35,"Egreso operativo",Cuentas!M$6:M$35)</f>
        <v>2600000</v>
      </c>
      <c r="M9" s="36">
        <f>SUMIF(Cuentas!$D$6:$D$35,"Egreso operativo",Cuentas!N$6:N$35)</f>
        <v>2600000</v>
      </c>
      <c r="N9" s="36">
        <f>SUMIF(Cuentas!$D$6:$D$35,"Egreso operativo",Cuentas!O$6:O$35)</f>
        <v>2600000</v>
      </c>
      <c r="O9" s="36">
        <f>SUMIF(Cuentas!$D$6:$D$35,"Egreso operativo",Cuentas!P$6:P$35)</f>
        <v>2600000</v>
      </c>
      <c r="P9" s="36">
        <f>SUMIF(Cuentas!$D$6:$D$35,"Egreso operativo",Cuentas!Q$6:Q$35)</f>
        <v>2600000</v>
      </c>
      <c r="Q9" s="36">
        <f>SUMIF(Cuentas!$D$6:$D$35,"Egreso operativo",Cuentas!R$6:R$35)</f>
        <v>2600000</v>
      </c>
      <c r="R9" s="36">
        <f>SUMIF(Cuentas!$D$6:$D$35,"Egreso operativo",Cuentas!S$6:S$35)</f>
        <v>2600000</v>
      </c>
      <c r="S9" s="36">
        <f>SUMIF(Cuentas!$D$6:$D$35,"Egreso operativo",Cuentas!T$6:T$35)</f>
        <v>2600000</v>
      </c>
      <c r="T9" s="36">
        <f>SUMIF(Cuentas!$D$6:$D$35,"Egreso operativo",Cuentas!U$6:U$35)</f>
        <v>2600000</v>
      </c>
      <c r="U9" s="36">
        <f>SUMIF(Cuentas!$D$6:$D$35,"Egreso operativo",Cuentas!V$6:V$35)</f>
        <v>2600000</v>
      </c>
      <c r="V9" s="36">
        <f>SUMIF(Cuentas!$D$6:$D$35,"Egreso operativo",Cuentas!W$6:W$35)</f>
        <v>2600000</v>
      </c>
      <c r="W9" s="36">
        <f>SUMIF(Cuentas!$D$6:$D$35,"Egreso operativo",Cuentas!X$6:X$35)</f>
        <v>2600000</v>
      </c>
      <c r="X9" s="36">
        <f>SUMIF(Cuentas!$D$6:$D$35,"Egreso operativo",Cuentas!Y$6:Y$35)</f>
        <v>2600000</v>
      </c>
      <c r="Y9" s="36">
        <f>SUMIF(Cuentas!$D$6:$D$35,"Egreso operativo",Cuentas!Z$6:Z$35)</f>
        <v>2600000</v>
      </c>
      <c r="Z9" s="36">
        <f>SUMIF(Cuentas!$D$6:$D$35,"Egreso operativo",Cuentas!AA$6:AA$35)</f>
        <v>2600000</v>
      </c>
      <c r="AA9" s="36">
        <f>SUMIF(Cuentas!$D$6:$D$35,"Egreso operativo",Cuentas!AB$6:AB$35)</f>
        <v>2600000</v>
      </c>
      <c r="AB9" s="36">
        <f>SUMIF(Cuentas!$D$6:$D$35,"Egreso operativo",Cuentas!AC$6:AC$35)</f>
        <v>2600000</v>
      </c>
      <c r="AC9" s="36">
        <f>SUMIF(Cuentas!$D$6:$D$35,"Egreso operativo",Cuentas!AD$6:AD$35)</f>
        <v>2600000</v>
      </c>
      <c r="AD9" s="36">
        <f>SUMIF(Cuentas!$D$6:$D$35,"Egreso operativo",Cuentas!AE$6:AE$35)</f>
        <v>2600000</v>
      </c>
      <c r="AE9" s="36">
        <f>SUMIF(Cuentas!$D$6:$D$35,"Egreso operativo",Cuentas!AF$6:AF$35)</f>
        <v>2600000</v>
      </c>
      <c r="AF9" s="36">
        <f>SUMIF(Cuentas!$D$6:$D$35,"Egreso operativo",Cuentas!AG$6:AG$35)</f>
        <v>2600000</v>
      </c>
      <c r="AG9" s="36">
        <f>SUMIF(Cuentas!$D$6:$D$35,"Egreso operativo",Cuentas!AH$6:AH$35)</f>
        <v>2600000</v>
      </c>
      <c r="AH9" s="36">
        <f>SUMIF(Cuentas!$D$6:$D$35,"Egreso operativo",Cuentas!AI$6:AI$35)</f>
        <v>2600000</v>
      </c>
      <c r="AI9" s="36">
        <f>SUMIF(Cuentas!$D$6:$D$35,"Egreso operativo",Cuentas!AJ$6:AJ$35)</f>
        <v>2600000</v>
      </c>
      <c r="AJ9" s="36">
        <f>SUMIF(Cuentas!$D$6:$D$35,"Egreso operativo",Cuentas!AK$6:AK$35)</f>
        <v>2600000</v>
      </c>
      <c r="AK9" s="36">
        <f>SUMIF(Cuentas!$D$6:$D$35,"Egreso operativo",Cuentas!AL$6:AL$35)</f>
        <v>2600000</v>
      </c>
      <c r="AL9" s="36">
        <f>SUMIF(Cuentas!$D$6:$D$35,"Egreso operativo",Cuentas!AM$6:AM$35)</f>
        <v>2600000</v>
      </c>
      <c r="AM9" s="36">
        <f>SUMIF(Cuentas!$D$6:$D$35,"Egreso operativo",Cuentas!AN$6:AN$35)</f>
        <v>2600000</v>
      </c>
      <c r="AN9" s="36">
        <f>SUMIF(Cuentas!$D$6:$D$35,"Egreso operativo",Cuentas!AO$6:AO$35)</f>
        <v>2600000</v>
      </c>
      <c r="AO9" s="36">
        <f>SUMIF(Cuentas!$D$6:$D$35,"Egreso operativo",Cuentas!AP$6:AP$35)</f>
        <v>2600000</v>
      </c>
      <c r="AP9" s="36">
        <f>SUMIF(Cuentas!$D$6:$D$35,"Egreso operativo",Cuentas!AQ$6:AQ$35)</f>
        <v>2600000</v>
      </c>
      <c r="AQ9" s="36">
        <f>SUMIF(Cuentas!$D$6:$D$35,"Egreso operativo",Cuentas!AR$6:AR$35)</f>
        <v>2600000</v>
      </c>
      <c r="AR9" s="36">
        <f>SUMIF(Cuentas!$D$6:$D$35,"Egreso operativo",Cuentas!AS$6:AS$35)</f>
        <v>2600000</v>
      </c>
      <c r="AS9" s="36">
        <f>SUMIF(Cuentas!$D$6:$D$35,"Egreso operativo",Cuentas!AT$6:AT$35)</f>
        <v>2600000</v>
      </c>
      <c r="AT9" s="36">
        <f>SUMIF(Cuentas!$D$6:$D$35,"Egreso operativo",Cuentas!AU$6:AU$35)</f>
        <v>2600000</v>
      </c>
      <c r="AU9" s="36">
        <f>SUMIF(Cuentas!$D$6:$D$35,"Egreso operativo",Cuentas!AV$6:AV$35)</f>
        <v>2600000</v>
      </c>
      <c r="AV9" s="36">
        <f>SUMIF(Cuentas!$D$6:$D$35,"Egreso operativo",Cuentas!AW$6:AW$35)</f>
        <v>2600000</v>
      </c>
      <c r="AW9" s="36">
        <f>SUMIF(Cuentas!$D$6:$D$35,"Egreso operativo",Cuentas!AX$6:AX$35)</f>
        <v>2600000</v>
      </c>
      <c r="AX9" s="36">
        <f>SUMIF(Cuentas!$D$6:$D$35,"Egreso operativo",Cuentas!AY$6:AY$35)</f>
        <v>2600000</v>
      </c>
      <c r="AY9" s="36">
        <f>SUMIF(Cuentas!$D$6:$D$35,"Egreso operativo",Cuentas!AZ$6:AZ$35)</f>
        <v>2600000</v>
      </c>
      <c r="AZ9" s="36">
        <f>SUMIF(Cuentas!$D$6:$D$35,"Egreso operativo",Cuentas!BA$6:BA$35)</f>
        <v>2600000</v>
      </c>
      <c r="BA9" s="36">
        <f>SUMIF(Cuentas!$D$6:$D$35,"Egreso operativo",Cuentas!BB$6:BB$35)</f>
        <v>2600000</v>
      </c>
      <c r="BB9" s="36">
        <f>SUMIF(Cuentas!$D$6:$D$35,"Egreso operativo",Cuentas!BC$6:BC$35)</f>
        <v>2600000</v>
      </c>
      <c r="BC9" s="36">
        <f>SUMIF(Cuentas!$D$6:$D$35,"Egreso operativo",Cuentas!BD$6:BD$35)</f>
        <v>2600000</v>
      </c>
      <c r="BD9" s="36">
        <f>SUMIF(Cuentas!$D$6:$D$35,"Egreso operativo",Cuentas!BE$6:BE$35)</f>
        <v>2600000</v>
      </c>
      <c r="BE9" s="36">
        <f>SUMIF(Cuentas!$D$6:$D$35,"Egreso operativo",Cuentas!BF$6:BF$35)</f>
        <v>2600000</v>
      </c>
      <c r="BF9" s="36">
        <f>SUMIF(Cuentas!$D$6:$D$35,"Egreso operativo",Cuentas!BG$6:BG$35)</f>
        <v>2600000</v>
      </c>
      <c r="BG9" s="36">
        <f>SUMIF(Cuentas!$D$6:$D$35,"Egreso operativo",Cuentas!BH$6:BH$35)</f>
        <v>2600000</v>
      </c>
      <c r="BH9" s="36">
        <f>SUMIF(Cuentas!$D$6:$D$35,"Egreso operativo",Cuentas!BI$6:BI$35)</f>
        <v>2600000</v>
      </c>
      <c r="BI9" s="36">
        <f>SUMIF(Cuentas!$D$6:$D$35,"Egreso operativo",Cuentas!BJ$6:BJ$35)</f>
        <v>2600000</v>
      </c>
      <c r="BJ9" s="36">
        <f>SUMIF(Cuentas!$D$6:$D$35,"Egreso operativo",Cuentas!BK$6:BK$35)</f>
        <v>2600000</v>
      </c>
      <c r="BK9" s="36">
        <f>SUMIF(Cuentas!$D$6:$D$35,"Egreso operativo",Cuentas!BL$6:BL$35)</f>
        <v>2600000</v>
      </c>
    </row>
    <row r="10" ht="24.75" customHeight="1">
      <c r="A10" s="1"/>
      <c r="B10" s="1"/>
      <c r="C10" s="39" t="s">
        <v>108</v>
      </c>
      <c r="D10" s="40">
        <f t="shared" ref="D10:BK10" si="2">D8-D9</f>
        <v>400000</v>
      </c>
      <c r="E10" s="40">
        <f t="shared" si="2"/>
        <v>400000</v>
      </c>
      <c r="F10" s="40">
        <f t="shared" si="2"/>
        <v>400000</v>
      </c>
      <c r="G10" s="40">
        <f t="shared" si="2"/>
        <v>400000</v>
      </c>
      <c r="H10" s="40">
        <f t="shared" si="2"/>
        <v>400000</v>
      </c>
      <c r="I10" s="40">
        <f t="shared" si="2"/>
        <v>400000</v>
      </c>
      <c r="J10" s="40">
        <f t="shared" si="2"/>
        <v>400000</v>
      </c>
      <c r="K10" s="40">
        <f t="shared" si="2"/>
        <v>400000</v>
      </c>
      <c r="L10" s="41">
        <f t="shared" si="2"/>
        <v>400000</v>
      </c>
      <c r="M10" s="41">
        <f t="shared" si="2"/>
        <v>400000</v>
      </c>
      <c r="N10" s="41">
        <f t="shared" si="2"/>
        <v>400000</v>
      </c>
      <c r="O10" s="41">
        <f t="shared" si="2"/>
        <v>400000</v>
      </c>
      <c r="P10" s="41">
        <f t="shared" si="2"/>
        <v>400000</v>
      </c>
      <c r="Q10" s="41">
        <f t="shared" si="2"/>
        <v>400000</v>
      </c>
      <c r="R10" s="41">
        <f t="shared" si="2"/>
        <v>400000</v>
      </c>
      <c r="S10" s="41">
        <f t="shared" si="2"/>
        <v>400000</v>
      </c>
      <c r="T10" s="41">
        <f t="shared" si="2"/>
        <v>400000</v>
      </c>
      <c r="U10" s="41">
        <f t="shared" si="2"/>
        <v>400000</v>
      </c>
      <c r="V10" s="41">
        <f t="shared" si="2"/>
        <v>400000</v>
      </c>
      <c r="W10" s="41">
        <f t="shared" si="2"/>
        <v>400000</v>
      </c>
      <c r="X10" s="41">
        <f t="shared" si="2"/>
        <v>400000</v>
      </c>
      <c r="Y10" s="41">
        <f t="shared" si="2"/>
        <v>400000</v>
      </c>
      <c r="Z10" s="41">
        <f t="shared" si="2"/>
        <v>400000</v>
      </c>
      <c r="AA10" s="41">
        <f t="shared" si="2"/>
        <v>400000</v>
      </c>
      <c r="AB10" s="41">
        <f t="shared" si="2"/>
        <v>400000</v>
      </c>
      <c r="AC10" s="41">
        <f t="shared" si="2"/>
        <v>400000</v>
      </c>
      <c r="AD10" s="41">
        <f t="shared" si="2"/>
        <v>400000</v>
      </c>
      <c r="AE10" s="41">
        <f t="shared" si="2"/>
        <v>400000</v>
      </c>
      <c r="AF10" s="41">
        <f t="shared" si="2"/>
        <v>400000</v>
      </c>
      <c r="AG10" s="41">
        <f t="shared" si="2"/>
        <v>400000</v>
      </c>
      <c r="AH10" s="41">
        <f t="shared" si="2"/>
        <v>400000</v>
      </c>
      <c r="AI10" s="41">
        <f t="shared" si="2"/>
        <v>400000</v>
      </c>
      <c r="AJ10" s="41">
        <f t="shared" si="2"/>
        <v>400000</v>
      </c>
      <c r="AK10" s="41">
        <f t="shared" si="2"/>
        <v>400000</v>
      </c>
      <c r="AL10" s="41">
        <f t="shared" si="2"/>
        <v>400000</v>
      </c>
      <c r="AM10" s="41">
        <f t="shared" si="2"/>
        <v>400000</v>
      </c>
      <c r="AN10" s="41">
        <f t="shared" si="2"/>
        <v>400000</v>
      </c>
      <c r="AO10" s="41">
        <f t="shared" si="2"/>
        <v>400000</v>
      </c>
      <c r="AP10" s="41">
        <f t="shared" si="2"/>
        <v>400000</v>
      </c>
      <c r="AQ10" s="41">
        <f t="shared" si="2"/>
        <v>400000</v>
      </c>
      <c r="AR10" s="41">
        <f t="shared" si="2"/>
        <v>400000</v>
      </c>
      <c r="AS10" s="41">
        <f t="shared" si="2"/>
        <v>400000</v>
      </c>
      <c r="AT10" s="41">
        <f t="shared" si="2"/>
        <v>400000</v>
      </c>
      <c r="AU10" s="41">
        <f t="shared" si="2"/>
        <v>400000</v>
      </c>
      <c r="AV10" s="41">
        <f t="shared" si="2"/>
        <v>400000</v>
      </c>
      <c r="AW10" s="41">
        <f t="shared" si="2"/>
        <v>400000</v>
      </c>
      <c r="AX10" s="41">
        <f t="shared" si="2"/>
        <v>400000</v>
      </c>
      <c r="AY10" s="41">
        <f t="shared" si="2"/>
        <v>400000</v>
      </c>
      <c r="AZ10" s="41">
        <f t="shared" si="2"/>
        <v>400000</v>
      </c>
      <c r="BA10" s="41">
        <f t="shared" si="2"/>
        <v>400000</v>
      </c>
      <c r="BB10" s="41">
        <f t="shared" si="2"/>
        <v>400000</v>
      </c>
      <c r="BC10" s="41">
        <f t="shared" si="2"/>
        <v>400000</v>
      </c>
      <c r="BD10" s="41">
        <f t="shared" si="2"/>
        <v>400000</v>
      </c>
      <c r="BE10" s="41">
        <f t="shared" si="2"/>
        <v>400000</v>
      </c>
      <c r="BF10" s="41">
        <f t="shared" si="2"/>
        <v>400000</v>
      </c>
      <c r="BG10" s="41">
        <f t="shared" si="2"/>
        <v>400000</v>
      </c>
      <c r="BH10" s="41">
        <f t="shared" si="2"/>
        <v>400000</v>
      </c>
      <c r="BI10" s="41">
        <f t="shared" si="2"/>
        <v>400000</v>
      </c>
      <c r="BJ10" s="41">
        <f t="shared" si="2"/>
        <v>400000</v>
      </c>
      <c r="BK10" s="41">
        <f t="shared" si="2"/>
        <v>400000</v>
      </c>
    </row>
    <row r="11" ht="24.75" customHeight="1">
      <c r="A11" s="1"/>
      <c r="B11" s="1"/>
      <c r="C11" s="1"/>
      <c r="D11" s="31"/>
      <c r="E11" s="31"/>
      <c r="F11" s="31"/>
      <c r="G11" s="31"/>
      <c r="H11" s="31"/>
      <c r="I11" s="31"/>
      <c r="J11" s="31"/>
      <c r="K11" s="31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ht="24.75" customHeight="1">
      <c r="A12" s="1"/>
      <c r="B12" s="1"/>
      <c r="C12" s="1" t="s">
        <v>111</v>
      </c>
      <c r="D12" s="30">
        <f>SUMIF(Cuentas!$D$6:$D$35,"Ingreso de inversión",Cuentas!E$6:E$35)</f>
        <v>0</v>
      </c>
      <c r="E12" s="30">
        <f>SUMIF(Cuentas!$D$6:$D$35,"Ingreso de inversión",Cuentas!F$6:F$35)</f>
        <v>0</v>
      </c>
      <c r="F12" s="30">
        <f>SUMIF(Cuentas!$D$6:$D$35,"Ingreso de inversión",Cuentas!G$6:G$35)</f>
        <v>0</v>
      </c>
      <c r="G12" s="30">
        <f>SUMIF(Cuentas!$D$6:$D$35,"Ingreso de inversión",Cuentas!H$6:H$35)</f>
        <v>0</v>
      </c>
      <c r="H12" s="30">
        <f>SUMIF(Cuentas!$D$6:$D$35,"Ingreso de inversión",Cuentas!I$6:I$35)</f>
        <v>0</v>
      </c>
      <c r="I12" s="30">
        <f>SUMIF(Cuentas!$D$6:$D$35,"Ingreso de inversión",Cuentas!J$6:J$35)</f>
        <v>0</v>
      </c>
      <c r="J12" s="30">
        <f>SUMIF(Cuentas!$D$6:$D$35,"Ingreso de inversión",Cuentas!K$6:K$35)</f>
        <v>0</v>
      </c>
      <c r="K12" s="30">
        <f>SUMIF(Cuentas!$D$6:$D$35,"Ingreso de inversión",Cuentas!L$6:L$35)</f>
        <v>0</v>
      </c>
      <c r="L12" s="36">
        <f>SUMIF(Cuentas!$D$6:$D$35,"Ingreso de inversión",Cuentas!M$6:M$35)</f>
        <v>0</v>
      </c>
      <c r="M12" s="36">
        <f>SUMIF(Cuentas!$D$6:$D$35,"Ingreso de inversión",Cuentas!N$6:N$35)</f>
        <v>0</v>
      </c>
      <c r="N12" s="36">
        <f>SUMIF(Cuentas!$D$6:$D$35,"Ingreso de inversión",Cuentas!O$6:O$35)</f>
        <v>0</v>
      </c>
      <c r="O12" s="36">
        <f>SUMIF(Cuentas!$D$6:$D$35,"Ingreso de inversión",Cuentas!P$6:P$35)</f>
        <v>0</v>
      </c>
      <c r="P12" s="36">
        <f>SUMIF(Cuentas!$D$6:$D$35,"Ingreso de inversión",Cuentas!Q$6:Q$35)</f>
        <v>0</v>
      </c>
      <c r="Q12" s="36">
        <f>SUMIF(Cuentas!$D$6:$D$35,"Ingreso de inversión",Cuentas!R$6:R$35)</f>
        <v>0</v>
      </c>
      <c r="R12" s="36">
        <f>SUMIF(Cuentas!$D$6:$D$35,"Ingreso de inversión",Cuentas!S$6:S$35)</f>
        <v>0</v>
      </c>
      <c r="S12" s="36">
        <f>SUMIF(Cuentas!$D$6:$D$35,"Ingreso de inversión",Cuentas!T$6:T$35)</f>
        <v>0</v>
      </c>
      <c r="T12" s="36">
        <f>SUMIF(Cuentas!$D$6:$D$35,"Ingreso de inversión",Cuentas!U$6:U$35)</f>
        <v>0</v>
      </c>
      <c r="U12" s="36">
        <f>SUMIF(Cuentas!$D$6:$D$35,"Ingreso de inversión",Cuentas!V$6:V$35)</f>
        <v>0</v>
      </c>
      <c r="V12" s="36">
        <f>SUMIF(Cuentas!$D$6:$D$35,"Ingreso de inversión",Cuentas!W$6:W$35)</f>
        <v>0</v>
      </c>
      <c r="W12" s="36">
        <f>SUMIF(Cuentas!$D$6:$D$35,"Ingreso de inversión",Cuentas!X$6:X$35)</f>
        <v>0</v>
      </c>
      <c r="X12" s="36">
        <f>SUMIF(Cuentas!$D$6:$D$35,"Ingreso de inversión",Cuentas!Y$6:Y$35)</f>
        <v>0</v>
      </c>
      <c r="Y12" s="36">
        <f>SUMIF(Cuentas!$D$6:$D$35,"Ingreso de inversión",Cuentas!Z$6:Z$35)</f>
        <v>0</v>
      </c>
      <c r="Z12" s="36">
        <f>SUMIF(Cuentas!$D$6:$D$35,"Ingreso de inversión",Cuentas!AA$6:AA$35)</f>
        <v>0</v>
      </c>
      <c r="AA12" s="36">
        <f>SUMIF(Cuentas!$D$6:$D$35,"Ingreso de inversión",Cuentas!AB$6:AB$35)</f>
        <v>0</v>
      </c>
      <c r="AB12" s="36">
        <f>SUMIF(Cuentas!$D$6:$D$35,"Ingreso de inversión",Cuentas!AC$6:AC$35)</f>
        <v>0</v>
      </c>
      <c r="AC12" s="36">
        <f>SUMIF(Cuentas!$D$6:$D$35,"Ingreso de inversión",Cuentas!AD$6:AD$35)</f>
        <v>0</v>
      </c>
      <c r="AD12" s="36">
        <f>SUMIF(Cuentas!$D$6:$D$35,"Ingreso de inversión",Cuentas!AE$6:AE$35)</f>
        <v>0</v>
      </c>
      <c r="AE12" s="36">
        <f>SUMIF(Cuentas!$D$6:$D$35,"Ingreso de inversión",Cuentas!AF$6:AF$35)</f>
        <v>0</v>
      </c>
      <c r="AF12" s="36">
        <f>SUMIF(Cuentas!$D$6:$D$35,"Ingreso de inversión",Cuentas!AG$6:AG$35)</f>
        <v>0</v>
      </c>
      <c r="AG12" s="36">
        <f>SUMIF(Cuentas!$D$6:$D$35,"Ingreso de inversión",Cuentas!AH$6:AH$35)</f>
        <v>0</v>
      </c>
      <c r="AH12" s="36">
        <f>SUMIF(Cuentas!$D$6:$D$35,"Ingreso de inversión",Cuentas!AI$6:AI$35)</f>
        <v>0</v>
      </c>
      <c r="AI12" s="36">
        <f>SUMIF(Cuentas!$D$6:$D$35,"Ingreso de inversión",Cuentas!AJ$6:AJ$35)</f>
        <v>0</v>
      </c>
      <c r="AJ12" s="36">
        <f>SUMIF(Cuentas!$D$6:$D$35,"Ingreso de inversión",Cuentas!AK$6:AK$35)</f>
        <v>0</v>
      </c>
      <c r="AK12" s="36">
        <f>SUMIF(Cuentas!$D$6:$D$35,"Ingreso de inversión",Cuentas!AL$6:AL$35)</f>
        <v>0</v>
      </c>
      <c r="AL12" s="36">
        <f>SUMIF(Cuentas!$D$6:$D$35,"Ingreso de inversión",Cuentas!AM$6:AM$35)</f>
        <v>0</v>
      </c>
      <c r="AM12" s="36">
        <f>SUMIF(Cuentas!$D$6:$D$35,"Ingreso de inversión",Cuentas!AN$6:AN$35)</f>
        <v>0</v>
      </c>
      <c r="AN12" s="36">
        <f>SUMIF(Cuentas!$D$6:$D$35,"Ingreso de inversión",Cuentas!AO$6:AO$35)</f>
        <v>0</v>
      </c>
      <c r="AO12" s="36">
        <f>SUMIF(Cuentas!$D$6:$D$35,"Ingreso de inversión",Cuentas!AP$6:AP$35)</f>
        <v>0</v>
      </c>
      <c r="AP12" s="36">
        <f>SUMIF(Cuentas!$D$6:$D$35,"Ingreso de inversión",Cuentas!AQ$6:AQ$35)</f>
        <v>0</v>
      </c>
      <c r="AQ12" s="36">
        <f>SUMIF(Cuentas!$D$6:$D$35,"Ingreso de inversión",Cuentas!AR$6:AR$35)</f>
        <v>0</v>
      </c>
      <c r="AR12" s="36">
        <f>SUMIF(Cuentas!$D$6:$D$35,"Ingreso de inversión",Cuentas!AS$6:AS$35)</f>
        <v>0</v>
      </c>
      <c r="AS12" s="36">
        <f>SUMIF(Cuentas!$D$6:$D$35,"Ingreso de inversión",Cuentas!AT$6:AT$35)</f>
        <v>0</v>
      </c>
      <c r="AT12" s="36">
        <f>SUMIF(Cuentas!$D$6:$D$35,"Ingreso de inversión",Cuentas!AU$6:AU$35)</f>
        <v>0</v>
      </c>
      <c r="AU12" s="36">
        <f>SUMIF(Cuentas!$D$6:$D$35,"Ingreso de inversión",Cuentas!AV$6:AV$35)</f>
        <v>0</v>
      </c>
      <c r="AV12" s="36">
        <f>SUMIF(Cuentas!$D$6:$D$35,"Ingreso de inversión",Cuentas!AW$6:AW$35)</f>
        <v>0</v>
      </c>
      <c r="AW12" s="36">
        <f>SUMIF(Cuentas!$D$6:$D$35,"Ingreso de inversión",Cuentas!AX$6:AX$35)</f>
        <v>0</v>
      </c>
      <c r="AX12" s="36">
        <f>SUMIF(Cuentas!$D$6:$D$35,"Ingreso de inversión",Cuentas!AY$6:AY$35)</f>
        <v>0</v>
      </c>
      <c r="AY12" s="36">
        <f>SUMIF(Cuentas!$D$6:$D$35,"Ingreso de inversión",Cuentas!AZ$6:AZ$35)</f>
        <v>0</v>
      </c>
      <c r="AZ12" s="36">
        <f>SUMIF(Cuentas!$D$6:$D$35,"Ingreso de inversión",Cuentas!BA$6:BA$35)</f>
        <v>0</v>
      </c>
      <c r="BA12" s="36">
        <f>SUMIF(Cuentas!$D$6:$D$35,"Ingreso de inversión",Cuentas!BB$6:BB$35)</f>
        <v>0</v>
      </c>
      <c r="BB12" s="36">
        <f>SUMIF(Cuentas!$D$6:$D$35,"Ingreso de inversión",Cuentas!BC$6:BC$35)</f>
        <v>0</v>
      </c>
      <c r="BC12" s="36">
        <f>SUMIF(Cuentas!$D$6:$D$35,"Ingreso de inversión",Cuentas!BD$6:BD$35)</f>
        <v>0</v>
      </c>
      <c r="BD12" s="36">
        <f>SUMIF(Cuentas!$D$6:$D$35,"Ingreso de inversión",Cuentas!BE$6:BE$35)</f>
        <v>0</v>
      </c>
      <c r="BE12" s="36">
        <f>SUMIF(Cuentas!$D$6:$D$35,"Ingreso de inversión",Cuentas!BF$6:BF$35)</f>
        <v>0</v>
      </c>
      <c r="BF12" s="36">
        <f>SUMIF(Cuentas!$D$6:$D$35,"Ingreso de inversión",Cuentas!BG$6:BG$35)</f>
        <v>0</v>
      </c>
      <c r="BG12" s="36">
        <f>SUMIF(Cuentas!$D$6:$D$35,"Ingreso de inversión",Cuentas!BH$6:BH$35)</f>
        <v>0</v>
      </c>
      <c r="BH12" s="36">
        <f>SUMIF(Cuentas!$D$6:$D$35,"Ingreso de inversión",Cuentas!BI$6:BI$35)</f>
        <v>0</v>
      </c>
      <c r="BI12" s="36">
        <f>SUMIF(Cuentas!$D$6:$D$35,"Ingreso de inversión",Cuentas!BJ$6:BJ$35)</f>
        <v>0</v>
      </c>
      <c r="BJ12" s="36">
        <f>SUMIF(Cuentas!$D$6:$D$35,"Ingreso de inversión",Cuentas!BK$6:BK$35)</f>
        <v>0</v>
      </c>
      <c r="BK12" s="36">
        <f>SUMIF(Cuentas!$D$6:$D$35,"Ingreso de inversión",Cuentas!BL$6:BL$35)</f>
        <v>0</v>
      </c>
    </row>
    <row r="13" ht="24.75" customHeight="1">
      <c r="A13" s="1"/>
      <c r="B13" s="1"/>
      <c r="C13" s="1" t="s">
        <v>46</v>
      </c>
      <c r="D13" s="30">
        <f>SUMIF(Cuentas!$D$6:$D$35,"Egreso de inversión",Cuentas!E$6:E$35)</f>
        <v>2000000</v>
      </c>
      <c r="E13" s="30">
        <f>SUMIF(Cuentas!$D$6:$D$35,"Egreso de inversión",Cuentas!F$6:F$35)</f>
        <v>0</v>
      </c>
      <c r="F13" s="30">
        <f>SUMIF(Cuentas!$D$6:$D$35,"Egreso de inversión",Cuentas!G$6:G$35)</f>
        <v>0</v>
      </c>
      <c r="G13" s="30">
        <f>SUMIF(Cuentas!$D$6:$D$35,"Egreso de inversión",Cuentas!H$6:H$35)</f>
        <v>0</v>
      </c>
      <c r="H13" s="30">
        <f>SUMIF(Cuentas!$D$6:$D$35,"Egreso de inversión",Cuentas!I$6:I$35)</f>
        <v>0</v>
      </c>
      <c r="I13" s="30">
        <f>SUMIF(Cuentas!$D$6:$D$35,"Egreso de inversión",Cuentas!J$6:J$35)</f>
        <v>0</v>
      </c>
      <c r="J13" s="30">
        <f>SUMIF(Cuentas!$D$6:$D$35,"Egreso de inversión",Cuentas!K$6:K$35)</f>
        <v>0</v>
      </c>
      <c r="K13" s="30">
        <f>SUMIF(Cuentas!$D$6:$D$35,"Egreso de inversión",Cuentas!L$6:L$35)</f>
        <v>0</v>
      </c>
      <c r="L13" s="36">
        <f>SUMIF(Cuentas!$D$6:$D$35,"Egreso de inversión",Cuentas!M$6:M$35)</f>
        <v>0</v>
      </c>
      <c r="M13" s="36">
        <f>SUMIF(Cuentas!$D$6:$D$35,"Egreso de inversión",Cuentas!N$6:N$35)</f>
        <v>0</v>
      </c>
      <c r="N13" s="36">
        <f>SUMIF(Cuentas!$D$6:$D$35,"Egreso de inversión",Cuentas!O$6:O$35)</f>
        <v>0</v>
      </c>
      <c r="O13" s="36">
        <f>SUMIF(Cuentas!$D$6:$D$35,"Egreso de inversión",Cuentas!P$6:P$35)</f>
        <v>0</v>
      </c>
      <c r="P13" s="36">
        <f>SUMIF(Cuentas!$D$6:$D$35,"Egreso de inversión",Cuentas!Q$6:Q$35)</f>
        <v>0</v>
      </c>
      <c r="Q13" s="36">
        <f>SUMIF(Cuentas!$D$6:$D$35,"Egreso de inversión",Cuentas!R$6:R$35)</f>
        <v>0</v>
      </c>
      <c r="R13" s="36">
        <f>SUMIF(Cuentas!$D$6:$D$35,"Egreso de inversión",Cuentas!S$6:S$35)</f>
        <v>0</v>
      </c>
      <c r="S13" s="36">
        <f>SUMIF(Cuentas!$D$6:$D$35,"Egreso de inversión",Cuentas!T$6:T$35)</f>
        <v>0</v>
      </c>
      <c r="T13" s="36">
        <f>SUMIF(Cuentas!$D$6:$D$35,"Egreso de inversión",Cuentas!U$6:U$35)</f>
        <v>0</v>
      </c>
      <c r="U13" s="36">
        <f>SUMIF(Cuentas!$D$6:$D$35,"Egreso de inversión",Cuentas!V$6:V$35)</f>
        <v>0</v>
      </c>
      <c r="V13" s="36">
        <f>SUMIF(Cuentas!$D$6:$D$35,"Egreso de inversión",Cuentas!W$6:W$35)</f>
        <v>0</v>
      </c>
      <c r="W13" s="36">
        <f>SUMIF(Cuentas!$D$6:$D$35,"Egreso de inversión",Cuentas!X$6:X$35)</f>
        <v>0</v>
      </c>
      <c r="X13" s="36">
        <f>SUMIF(Cuentas!$D$6:$D$35,"Egreso de inversión",Cuentas!Y$6:Y$35)</f>
        <v>0</v>
      </c>
      <c r="Y13" s="36">
        <f>SUMIF(Cuentas!$D$6:$D$35,"Egreso de inversión",Cuentas!Z$6:Z$35)</f>
        <v>0</v>
      </c>
      <c r="Z13" s="36">
        <f>SUMIF(Cuentas!$D$6:$D$35,"Egreso de inversión",Cuentas!AA$6:AA$35)</f>
        <v>0</v>
      </c>
      <c r="AA13" s="36">
        <f>SUMIF(Cuentas!$D$6:$D$35,"Egreso de inversión",Cuentas!AB$6:AB$35)</f>
        <v>0</v>
      </c>
      <c r="AB13" s="36">
        <f>SUMIF(Cuentas!$D$6:$D$35,"Egreso de inversión",Cuentas!AC$6:AC$35)</f>
        <v>0</v>
      </c>
      <c r="AC13" s="36">
        <f>SUMIF(Cuentas!$D$6:$D$35,"Egreso de inversión",Cuentas!AD$6:AD$35)</f>
        <v>0</v>
      </c>
      <c r="AD13" s="36">
        <f>SUMIF(Cuentas!$D$6:$D$35,"Egreso de inversión",Cuentas!AE$6:AE$35)</f>
        <v>0</v>
      </c>
      <c r="AE13" s="36">
        <f>SUMIF(Cuentas!$D$6:$D$35,"Egreso de inversión",Cuentas!AF$6:AF$35)</f>
        <v>0</v>
      </c>
      <c r="AF13" s="36">
        <f>SUMIF(Cuentas!$D$6:$D$35,"Egreso de inversión",Cuentas!AG$6:AG$35)</f>
        <v>0</v>
      </c>
      <c r="AG13" s="36">
        <f>SUMIF(Cuentas!$D$6:$D$35,"Egreso de inversión",Cuentas!AH$6:AH$35)</f>
        <v>0</v>
      </c>
      <c r="AH13" s="36">
        <f>SUMIF(Cuentas!$D$6:$D$35,"Egreso de inversión",Cuentas!AI$6:AI$35)</f>
        <v>0</v>
      </c>
      <c r="AI13" s="36">
        <f>SUMIF(Cuentas!$D$6:$D$35,"Egreso de inversión",Cuentas!AJ$6:AJ$35)</f>
        <v>0</v>
      </c>
      <c r="AJ13" s="36">
        <f>SUMIF(Cuentas!$D$6:$D$35,"Egreso de inversión",Cuentas!AK$6:AK$35)</f>
        <v>0</v>
      </c>
      <c r="AK13" s="36">
        <f>SUMIF(Cuentas!$D$6:$D$35,"Egreso de inversión",Cuentas!AL$6:AL$35)</f>
        <v>0</v>
      </c>
      <c r="AL13" s="36">
        <f>SUMIF(Cuentas!$D$6:$D$35,"Egreso de inversión",Cuentas!AM$6:AM$35)</f>
        <v>0</v>
      </c>
      <c r="AM13" s="36">
        <f>SUMIF(Cuentas!$D$6:$D$35,"Egreso de inversión",Cuentas!AN$6:AN$35)</f>
        <v>0</v>
      </c>
      <c r="AN13" s="36">
        <f>SUMIF(Cuentas!$D$6:$D$35,"Egreso de inversión",Cuentas!AO$6:AO$35)</f>
        <v>0</v>
      </c>
      <c r="AO13" s="36">
        <f>SUMIF(Cuentas!$D$6:$D$35,"Egreso de inversión",Cuentas!AP$6:AP$35)</f>
        <v>0</v>
      </c>
      <c r="AP13" s="36">
        <f>SUMIF(Cuentas!$D$6:$D$35,"Egreso de inversión",Cuentas!AQ$6:AQ$35)</f>
        <v>0</v>
      </c>
      <c r="AQ13" s="36">
        <f>SUMIF(Cuentas!$D$6:$D$35,"Egreso de inversión",Cuentas!AR$6:AR$35)</f>
        <v>0</v>
      </c>
      <c r="AR13" s="36">
        <f>SUMIF(Cuentas!$D$6:$D$35,"Egreso de inversión",Cuentas!AS$6:AS$35)</f>
        <v>0</v>
      </c>
      <c r="AS13" s="36">
        <f>SUMIF(Cuentas!$D$6:$D$35,"Egreso de inversión",Cuentas!AT$6:AT$35)</f>
        <v>0</v>
      </c>
      <c r="AT13" s="36">
        <f>SUMIF(Cuentas!$D$6:$D$35,"Egreso de inversión",Cuentas!AU$6:AU$35)</f>
        <v>0</v>
      </c>
      <c r="AU13" s="36">
        <f>SUMIF(Cuentas!$D$6:$D$35,"Egreso de inversión",Cuentas!AV$6:AV$35)</f>
        <v>0</v>
      </c>
      <c r="AV13" s="36">
        <f>SUMIF(Cuentas!$D$6:$D$35,"Egreso de inversión",Cuentas!AW$6:AW$35)</f>
        <v>0</v>
      </c>
      <c r="AW13" s="36">
        <f>SUMIF(Cuentas!$D$6:$D$35,"Egreso de inversión",Cuentas!AX$6:AX$35)</f>
        <v>0</v>
      </c>
      <c r="AX13" s="36">
        <f>SUMIF(Cuentas!$D$6:$D$35,"Egreso de inversión",Cuentas!AY$6:AY$35)</f>
        <v>0</v>
      </c>
      <c r="AY13" s="36">
        <f>SUMIF(Cuentas!$D$6:$D$35,"Egreso de inversión",Cuentas!AZ$6:AZ$35)</f>
        <v>0</v>
      </c>
      <c r="AZ13" s="36">
        <f>SUMIF(Cuentas!$D$6:$D$35,"Egreso de inversión",Cuentas!BA$6:BA$35)</f>
        <v>0</v>
      </c>
      <c r="BA13" s="36">
        <f>SUMIF(Cuentas!$D$6:$D$35,"Egreso de inversión",Cuentas!BB$6:BB$35)</f>
        <v>0</v>
      </c>
      <c r="BB13" s="36">
        <f>SUMIF(Cuentas!$D$6:$D$35,"Egreso de inversión",Cuentas!BC$6:BC$35)</f>
        <v>0</v>
      </c>
      <c r="BC13" s="36">
        <f>SUMIF(Cuentas!$D$6:$D$35,"Egreso de inversión",Cuentas!BD$6:BD$35)</f>
        <v>0</v>
      </c>
      <c r="BD13" s="36">
        <f>SUMIF(Cuentas!$D$6:$D$35,"Egreso de inversión",Cuentas!BE$6:BE$35)</f>
        <v>0</v>
      </c>
      <c r="BE13" s="36">
        <f>SUMIF(Cuentas!$D$6:$D$35,"Egreso de inversión",Cuentas!BF$6:BF$35)</f>
        <v>0</v>
      </c>
      <c r="BF13" s="36">
        <f>SUMIF(Cuentas!$D$6:$D$35,"Egreso de inversión",Cuentas!BG$6:BG$35)</f>
        <v>0</v>
      </c>
      <c r="BG13" s="36">
        <f>SUMIF(Cuentas!$D$6:$D$35,"Egreso de inversión",Cuentas!BH$6:BH$35)</f>
        <v>0</v>
      </c>
      <c r="BH13" s="36">
        <f>SUMIF(Cuentas!$D$6:$D$35,"Egreso de inversión",Cuentas!BI$6:BI$35)</f>
        <v>0</v>
      </c>
      <c r="BI13" s="36">
        <f>SUMIF(Cuentas!$D$6:$D$35,"Egreso de inversión",Cuentas!BJ$6:BJ$35)</f>
        <v>0</v>
      </c>
      <c r="BJ13" s="36">
        <f>SUMIF(Cuentas!$D$6:$D$35,"Egreso de inversión",Cuentas!BK$6:BK$35)</f>
        <v>0</v>
      </c>
      <c r="BK13" s="36">
        <f>SUMIF(Cuentas!$D$6:$D$35,"Egreso de inversión",Cuentas!BL$6:BL$35)</f>
        <v>0</v>
      </c>
    </row>
    <row r="14" ht="24.75" customHeight="1">
      <c r="A14" s="1"/>
      <c r="B14" s="1"/>
      <c r="C14" s="39" t="s">
        <v>112</v>
      </c>
      <c r="D14" s="40">
        <f t="shared" ref="D14:BK14" si="3">D12-D13</f>
        <v>-2000000</v>
      </c>
      <c r="E14" s="40">
        <f t="shared" si="3"/>
        <v>0</v>
      </c>
      <c r="F14" s="40">
        <f t="shared" si="3"/>
        <v>0</v>
      </c>
      <c r="G14" s="40">
        <f t="shared" si="3"/>
        <v>0</v>
      </c>
      <c r="H14" s="40">
        <f t="shared" si="3"/>
        <v>0</v>
      </c>
      <c r="I14" s="40">
        <f t="shared" si="3"/>
        <v>0</v>
      </c>
      <c r="J14" s="40">
        <f t="shared" si="3"/>
        <v>0</v>
      </c>
      <c r="K14" s="40">
        <f t="shared" si="3"/>
        <v>0</v>
      </c>
      <c r="L14" s="41">
        <f t="shared" si="3"/>
        <v>0</v>
      </c>
      <c r="M14" s="41">
        <f t="shared" si="3"/>
        <v>0</v>
      </c>
      <c r="N14" s="41">
        <f t="shared" si="3"/>
        <v>0</v>
      </c>
      <c r="O14" s="41">
        <f t="shared" si="3"/>
        <v>0</v>
      </c>
      <c r="P14" s="41">
        <f t="shared" si="3"/>
        <v>0</v>
      </c>
      <c r="Q14" s="41">
        <f t="shared" si="3"/>
        <v>0</v>
      </c>
      <c r="R14" s="41">
        <f t="shared" si="3"/>
        <v>0</v>
      </c>
      <c r="S14" s="41">
        <f t="shared" si="3"/>
        <v>0</v>
      </c>
      <c r="T14" s="41">
        <f t="shared" si="3"/>
        <v>0</v>
      </c>
      <c r="U14" s="41">
        <f t="shared" si="3"/>
        <v>0</v>
      </c>
      <c r="V14" s="41">
        <f t="shared" si="3"/>
        <v>0</v>
      </c>
      <c r="W14" s="41">
        <f t="shared" si="3"/>
        <v>0</v>
      </c>
      <c r="X14" s="41">
        <f t="shared" si="3"/>
        <v>0</v>
      </c>
      <c r="Y14" s="41">
        <f t="shared" si="3"/>
        <v>0</v>
      </c>
      <c r="Z14" s="41">
        <f t="shared" si="3"/>
        <v>0</v>
      </c>
      <c r="AA14" s="41">
        <f t="shared" si="3"/>
        <v>0</v>
      </c>
      <c r="AB14" s="41">
        <f t="shared" si="3"/>
        <v>0</v>
      </c>
      <c r="AC14" s="41">
        <f t="shared" si="3"/>
        <v>0</v>
      </c>
      <c r="AD14" s="41">
        <f t="shared" si="3"/>
        <v>0</v>
      </c>
      <c r="AE14" s="41">
        <f t="shared" si="3"/>
        <v>0</v>
      </c>
      <c r="AF14" s="41">
        <f t="shared" si="3"/>
        <v>0</v>
      </c>
      <c r="AG14" s="41">
        <f t="shared" si="3"/>
        <v>0</v>
      </c>
      <c r="AH14" s="41">
        <f t="shared" si="3"/>
        <v>0</v>
      </c>
      <c r="AI14" s="41">
        <f t="shared" si="3"/>
        <v>0</v>
      </c>
      <c r="AJ14" s="41">
        <f t="shared" si="3"/>
        <v>0</v>
      </c>
      <c r="AK14" s="41">
        <f t="shared" si="3"/>
        <v>0</v>
      </c>
      <c r="AL14" s="41">
        <f t="shared" si="3"/>
        <v>0</v>
      </c>
      <c r="AM14" s="41">
        <f t="shared" si="3"/>
        <v>0</v>
      </c>
      <c r="AN14" s="41">
        <f t="shared" si="3"/>
        <v>0</v>
      </c>
      <c r="AO14" s="41">
        <f t="shared" si="3"/>
        <v>0</v>
      </c>
      <c r="AP14" s="41">
        <f t="shared" si="3"/>
        <v>0</v>
      </c>
      <c r="AQ14" s="41">
        <f t="shared" si="3"/>
        <v>0</v>
      </c>
      <c r="AR14" s="41">
        <f t="shared" si="3"/>
        <v>0</v>
      </c>
      <c r="AS14" s="41">
        <f t="shared" si="3"/>
        <v>0</v>
      </c>
      <c r="AT14" s="41">
        <f t="shared" si="3"/>
        <v>0</v>
      </c>
      <c r="AU14" s="41">
        <f t="shared" si="3"/>
        <v>0</v>
      </c>
      <c r="AV14" s="41">
        <f t="shared" si="3"/>
        <v>0</v>
      </c>
      <c r="AW14" s="41">
        <f t="shared" si="3"/>
        <v>0</v>
      </c>
      <c r="AX14" s="41">
        <f t="shared" si="3"/>
        <v>0</v>
      </c>
      <c r="AY14" s="41">
        <f t="shared" si="3"/>
        <v>0</v>
      </c>
      <c r="AZ14" s="41">
        <f t="shared" si="3"/>
        <v>0</v>
      </c>
      <c r="BA14" s="41">
        <f t="shared" si="3"/>
        <v>0</v>
      </c>
      <c r="BB14" s="41">
        <f t="shared" si="3"/>
        <v>0</v>
      </c>
      <c r="BC14" s="41">
        <f t="shared" si="3"/>
        <v>0</v>
      </c>
      <c r="BD14" s="41">
        <f t="shared" si="3"/>
        <v>0</v>
      </c>
      <c r="BE14" s="41">
        <f t="shared" si="3"/>
        <v>0</v>
      </c>
      <c r="BF14" s="41">
        <f t="shared" si="3"/>
        <v>0</v>
      </c>
      <c r="BG14" s="41">
        <f t="shared" si="3"/>
        <v>0</v>
      </c>
      <c r="BH14" s="41">
        <f t="shared" si="3"/>
        <v>0</v>
      </c>
      <c r="BI14" s="41">
        <f t="shared" si="3"/>
        <v>0</v>
      </c>
      <c r="BJ14" s="41">
        <f t="shared" si="3"/>
        <v>0</v>
      </c>
      <c r="BK14" s="41">
        <f t="shared" si="3"/>
        <v>0</v>
      </c>
    </row>
    <row r="15" ht="24.75" customHeight="1">
      <c r="A15" s="1"/>
      <c r="B15" s="1"/>
      <c r="C15" s="1"/>
      <c r="D15" s="31"/>
      <c r="E15" s="31"/>
      <c r="F15" s="31"/>
      <c r="G15" s="31"/>
      <c r="H15" s="31"/>
      <c r="I15" s="31"/>
      <c r="J15" s="31"/>
      <c r="K15" s="31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ht="24.75" customHeight="1">
      <c r="A16" s="1"/>
      <c r="B16" s="1"/>
      <c r="C16" s="1" t="s">
        <v>47</v>
      </c>
      <c r="D16" s="30">
        <f>SUMIF(Cuentas!$D$6:$D$35,"Ingreso de financiamiento",Cuentas!E$6:E$35)</f>
        <v>1000000</v>
      </c>
      <c r="E16" s="30">
        <f>SUMIF(Cuentas!$D$6:$D$35,"Ingreso de financiamiento",Cuentas!F$6:F$35)</f>
        <v>0</v>
      </c>
      <c r="F16" s="30">
        <f>SUMIF(Cuentas!$D$6:$D$35,"Ingreso de financiamiento",Cuentas!G$6:G$35)</f>
        <v>0</v>
      </c>
      <c r="G16" s="30">
        <f>SUMIF(Cuentas!$D$6:$D$35,"Ingreso de financiamiento",Cuentas!H$6:H$35)</f>
        <v>0</v>
      </c>
      <c r="H16" s="30">
        <f>SUMIF(Cuentas!$D$6:$D$35,"Ingreso de financiamiento",Cuentas!I$6:I$35)</f>
        <v>0</v>
      </c>
      <c r="I16" s="30">
        <f>SUMIF(Cuentas!$D$6:$D$35,"Ingreso de financiamiento",Cuentas!J$6:J$35)</f>
        <v>0</v>
      </c>
      <c r="J16" s="30">
        <f>SUMIF(Cuentas!$D$6:$D$35,"Ingreso de financiamiento",Cuentas!K$6:K$35)</f>
        <v>0</v>
      </c>
      <c r="K16" s="30">
        <f>SUMIF(Cuentas!$D$6:$D$35,"Ingreso de financiamiento",Cuentas!L$6:L$35)</f>
        <v>0</v>
      </c>
      <c r="L16" s="36">
        <f>SUMIF(Cuentas!$D$6:$D$35,"Ingreso de financiamiento",Cuentas!M$6:M$35)</f>
        <v>0</v>
      </c>
      <c r="M16" s="36">
        <f>SUMIF(Cuentas!$D$6:$D$35,"Ingreso de financiamiento",Cuentas!N$6:N$35)</f>
        <v>0</v>
      </c>
      <c r="N16" s="36">
        <f>SUMIF(Cuentas!$D$6:$D$35,"Ingreso de financiamiento",Cuentas!O$6:O$35)</f>
        <v>0</v>
      </c>
      <c r="O16" s="36">
        <f>SUMIF(Cuentas!$D$6:$D$35,"Ingreso de financiamiento",Cuentas!P$6:P$35)</f>
        <v>0</v>
      </c>
      <c r="P16" s="36">
        <f>SUMIF(Cuentas!$D$6:$D$35,"Ingreso de financiamiento",Cuentas!Q$6:Q$35)</f>
        <v>0</v>
      </c>
      <c r="Q16" s="36">
        <f>SUMIF(Cuentas!$D$6:$D$35,"Ingreso de financiamiento",Cuentas!R$6:R$35)</f>
        <v>0</v>
      </c>
      <c r="R16" s="36">
        <f>SUMIF(Cuentas!$D$6:$D$35,"Ingreso de financiamiento",Cuentas!S$6:S$35)</f>
        <v>0</v>
      </c>
      <c r="S16" s="36">
        <f>SUMIF(Cuentas!$D$6:$D$35,"Ingreso de financiamiento",Cuentas!T$6:T$35)</f>
        <v>0</v>
      </c>
      <c r="T16" s="36">
        <f>SUMIF(Cuentas!$D$6:$D$35,"Ingreso de financiamiento",Cuentas!U$6:U$35)</f>
        <v>0</v>
      </c>
      <c r="U16" s="36">
        <f>SUMIF(Cuentas!$D$6:$D$35,"Ingreso de financiamiento",Cuentas!V$6:V$35)</f>
        <v>0</v>
      </c>
      <c r="V16" s="36">
        <f>SUMIF(Cuentas!$D$6:$D$35,"Ingreso de financiamiento",Cuentas!W$6:W$35)</f>
        <v>0</v>
      </c>
      <c r="W16" s="36">
        <f>SUMIF(Cuentas!$D$6:$D$35,"Ingreso de financiamiento",Cuentas!X$6:X$35)</f>
        <v>0</v>
      </c>
      <c r="X16" s="36">
        <f>SUMIF(Cuentas!$D$6:$D$35,"Ingreso de financiamiento",Cuentas!Y$6:Y$35)</f>
        <v>0</v>
      </c>
      <c r="Y16" s="36">
        <f>SUMIF(Cuentas!$D$6:$D$35,"Ingreso de financiamiento",Cuentas!Z$6:Z$35)</f>
        <v>0</v>
      </c>
      <c r="Z16" s="36">
        <f>SUMIF(Cuentas!$D$6:$D$35,"Ingreso de financiamiento",Cuentas!AA$6:AA$35)</f>
        <v>0</v>
      </c>
      <c r="AA16" s="36">
        <f>SUMIF(Cuentas!$D$6:$D$35,"Ingreso de financiamiento",Cuentas!AB$6:AB$35)</f>
        <v>0</v>
      </c>
      <c r="AB16" s="36">
        <f>SUMIF(Cuentas!$D$6:$D$35,"Ingreso de financiamiento",Cuentas!AC$6:AC$35)</f>
        <v>0</v>
      </c>
      <c r="AC16" s="36">
        <f>SUMIF(Cuentas!$D$6:$D$35,"Ingreso de financiamiento",Cuentas!AD$6:AD$35)</f>
        <v>0</v>
      </c>
      <c r="AD16" s="36">
        <f>SUMIF(Cuentas!$D$6:$D$35,"Ingreso de financiamiento",Cuentas!AE$6:AE$35)</f>
        <v>0</v>
      </c>
      <c r="AE16" s="36">
        <f>SUMIF(Cuentas!$D$6:$D$35,"Ingreso de financiamiento",Cuentas!AF$6:AF$35)</f>
        <v>0</v>
      </c>
      <c r="AF16" s="36">
        <f>SUMIF(Cuentas!$D$6:$D$35,"Ingreso de financiamiento",Cuentas!AG$6:AG$35)</f>
        <v>0</v>
      </c>
      <c r="AG16" s="36">
        <f>SUMIF(Cuentas!$D$6:$D$35,"Ingreso de financiamiento",Cuentas!AH$6:AH$35)</f>
        <v>0</v>
      </c>
      <c r="AH16" s="36">
        <f>SUMIF(Cuentas!$D$6:$D$35,"Ingreso de financiamiento",Cuentas!AI$6:AI$35)</f>
        <v>0</v>
      </c>
      <c r="AI16" s="36">
        <f>SUMIF(Cuentas!$D$6:$D$35,"Ingreso de financiamiento",Cuentas!AJ$6:AJ$35)</f>
        <v>0</v>
      </c>
      <c r="AJ16" s="36">
        <f>SUMIF(Cuentas!$D$6:$D$35,"Ingreso de financiamiento",Cuentas!AK$6:AK$35)</f>
        <v>0</v>
      </c>
      <c r="AK16" s="36">
        <f>SUMIF(Cuentas!$D$6:$D$35,"Ingreso de financiamiento",Cuentas!AL$6:AL$35)</f>
        <v>0</v>
      </c>
      <c r="AL16" s="36">
        <f>SUMIF(Cuentas!$D$6:$D$35,"Ingreso de financiamiento",Cuentas!AM$6:AM$35)</f>
        <v>0</v>
      </c>
      <c r="AM16" s="36">
        <f>SUMIF(Cuentas!$D$6:$D$35,"Ingreso de financiamiento",Cuentas!AN$6:AN$35)</f>
        <v>0</v>
      </c>
      <c r="AN16" s="36">
        <f>SUMIF(Cuentas!$D$6:$D$35,"Ingreso de financiamiento",Cuentas!AO$6:AO$35)</f>
        <v>0</v>
      </c>
      <c r="AO16" s="36">
        <f>SUMIF(Cuentas!$D$6:$D$35,"Ingreso de financiamiento",Cuentas!AP$6:AP$35)</f>
        <v>0</v>
      </c>
      <c r="AP16" s="36">
        <f>SUMIF(Cuentas!$D$6:$D$35,"Ingreso de financiamiento",Cuentas!AQ$6:AQ$35)</f>
        <v>0</v>
      </c>
      <c r="AQ16" s="36">
        <f>SUMIF(Cuentas!$D$6:$D$35,"Ingreso de financiamiento",Cuentas!AR$6:AR$35)</f>
        <v>0</v>
      </c>
      <c r="AR16" s="36">
        <f>SUMIF(Cuentas!$D$6:$D$35,"Ingreso de financiamiento",Cuentas!AS$6:AS$35)</f>
        <v>0</v>
      </c>
      <c r="AS16" s="36">
        <f>SUMIF(Cuentas!$D$6:$D$35,"Ingreso de financiamiento",Cuentas!AT$6:AT$35)</f>
        <v>0</v>
      </c>
      <c r="AT16" s="36">
        <f>SUMIF(Cuentas!$D$6:$D$35,"Ingreso de financiamiento",Cuentas!AU$6:AU$35)</f>
        <v>0</v>
      </c>
      <c r="AU16" s="36">
        <f>SUMIF(Cuentas!$D$6:$D$35,"Ingreso de financiamiento",Cuentas!AV$6:AV$35)</f>
        <v>0</v>
      </c>
      <c r="AV16" s="36">
        <f>SUMIF(Cuentas!$D$6:$D$35,"Ingreso de financiamiento",Cuentas!AW$6:AW$35)</f>
        <v>0</v>
      </c>
      <c r="AW16" s="36">
        <f>SUMIF(Cuentas!$D$6:$D$35,"Ingreso de financiamiento",Cuentas!AX$6:AX$35)</f>
        <v>0</v>
      </c>
      <c r="AX16" s="36">
        <f>SUMIF(Cuentas!$D$6:$D$35,"Ingreso de financiamiento",Cuentas!AY$6:AY$35)</f>
        <v>0</v>
      </c>
      <c r="AY16" s="36">
        <f>SUMIF(Cuentas!$D$6:$D$35,"Ingreso de financiamiento",Cuentas!AZ$6:AZ$35)</f>
        <v>0</v>
      </c>
      <c r="AZ16" s="36">
        <f>SUMIF(Cuentas!$D$6:$D$35,"Ingreso de financiamiento",Cuentas!BA$6:BA$35)</f>
        <v>0</v>
      </c>
      <c r="BA16" s="36">
        <f>SUMIF(Cuentas!$D$6:$D$35,"Ingreso de financiamiento",Cuentas!BB$6:BB$35)</f>
        <v>0</v>
      </c>
      <c r="BB16" s="36">
        <f>SUMIF(Cuentas!$D$6:$D$35,"Ingreso de financiamiento",Cuentas!BC$6:BC$35)</f>
        <v>0</v>
      </c>
      <c r="BC16" s="36">
        <f>SUMIF(Cuentas!$D$6:$D$35,"Ingreso de financiamiento",Cuentas!BD$6:BD$35)</f>
        <v>0</v>
      </c>
      <c r="BD16" s="36">
        <f>SUMIF(Cuentas!$D$6:$D$35,"Ingreso de financiamiento",Cuentas!BE$6:BE$35)</f>
        <v>0</v>
      </c>
      <c r="BE16" s="36">
        <f>SUMIF(Cuentas!$D$6:$D$35,"Ingreso de financiamiento",Cuentas!BF$6:BF$35)</f>
        <v>0</v>
      </c>
      <c r="BF16" s="36">
        <f>SUMIF(Cuentas!$D$6:$D$35,"Ingreso de financiamiento",Cuentas!BG$6:BG$35)</f>
        <v>0</v>
      </c>
      <c r="BG16" s="36">
        <f>SUMIF(Cuentas!$D$6:$D$35,"Ingreso de financiamiento",Cuentas!BH$6:BH$35)</f>
        <v>0</v>
      </c>
      <c r="BH16" s="36">
        <f>SUMIF(Cuentas!$D$6:$D$35,"Ingreso de financiamiento",Cuentas!BI$6:BI$35)</f>
        <v>0</v>
      </c>
      <c r="BI16" s="36">
        <f>SUMIF(Cuentas!$D$6:$D$35,"Ingreso de financiamiento",Cuentas!BJ$6:BJ$35)</f>
        <v>0</v>
      </c>
      <c r="BJ16" s="36">
        <f>SUMIF(Cuentas!$D$6:$D$35,"Ingreso de financiamiento",Cuentas!BK$6:BK$35)</f>
        <v>0</v>
      </c>
      <c r="BK16" s="36">
        <f>SUMIF(Cuentas!$D$6:$D$35,"Ingreso de financiamiento",Cuentas!BL$6:BL$35)</f>
        <v>0</v>
      </c>
    </row>
    <row r="17" ht="24.75" customHeight="1">
      <c r="A17" s="1"/>
      <c r="B17" s="1"/>
      <c r="C17" s="1" t="s">
        <v>113</v>
      </c>
      <c r="D17" s="30">
        <f>SUMIF(Cuentas!$D$6:$D$35,"Egreso de financiamiento",Cuentas!E$6:E$35)</f>
        <v>0</v>
      </c>
      <c r="E17" s="30">
        <f>SUMIF(Cuentas!$D$6:$D$35,"Egreso de financiamiento",Cuentas!F$6:F$35)</f>
        <v>0</v>
      </c>
      <c r="F17" s="30">
        <f>SUMIF(Cuentas!$D$6:$D$35,"Egreso de financiamiento",Cuentas!G$6:G$35)</f>
        <v>0</v>
      </c>
      <c r="G17" s="30">
        <f>SUMIF(Cuentas!$D$6:$D$35,"Egreso de financiamiento",Cuentas!H$6:H$35)</f>
        <v>0</v>
      </c>
      <c r="H17" s="30">
        <f>SUMIF(Cuentas!$D$6:$D$35,"Egreso de financiamiento",Cuentas!I$6:I$35)</f>
        <v>0</v>
      </c>
      <c r="I17" s="30">
        <f>SUMIF(Cuentas!$D$6:$D$35,"Egreso de financiamiento",Cuentas!J$6:J$35)</f>
        <v>0</v>
      </c>
      <c r="J17" s="30">
        <f>SUMIF(Cuentas!$D$6:$D$35,"Egreso de financiamiento",Cuentas!K$6:K$35)</f>
        <v>0</v>
      </c>
      <c r="K17" s="30">
        <f>SUMIF(Cuentas!$D$6:$D$35,"Egreso de financiamiento",Cuentas!L$6:L$35)</f>
        <v>0</v>
      </c>
      <c r="L17" s="36">
        <f>SUMIF(Cuentas!$D$6:$D$35,"Egreso de financiamiento",Cuentas!M$6:M$35)</f>
        <v>0</v>
      </c>
      <c r="M17" s="36">
        <f>SUMIF(Cuentas!$D$6:$D$35,"Egreso de financiamiento",Cuentas!N$6:N$35)</f>
        <v>0</v>
      </c>
      <c r="N17" s="36">
        <f>SUMIF(Cuentas!$D$6:$D$35,"Egreso de financiamiento",Cuentas!O$6:O$35)</f>
        <v>0</v>
      </c>
      <c r="O17" s="36">
        <f>SUMIF(Cuentas!$D$6:$D$35,"Egreso de financiamiento",Cuentas!P$6:P$35)</f>
        <v>0</v>
      </c>
      <c r="P17" s="36">
        <f>SUMIF(Cuentas!$D$6:$D$35,"Egreso de financiamiento",Cuentas!Q$6:Q$35)</f>
        <v>0</v>
      </c>
      <c r="Q17" s="36">
        <f>SUMIF(Cuentas!$D$6:$D$35,"Egreso de financiamiento",Cuentas!R$6:R$35)</f>
        <v>0</v>
      </c>
      <c r="R17" s="36">
        <f>SUMIF(Cuentas!$D$6:$D$35,"Egreso de financiamiento",Cuentas!S$6:S$35)</f>
        <v>0</v>
      </c>
      <c r="S17" s="36">
        <f>SUMIF(Cuentas!$D$6:$D$35,"Egreso de financiamiento",Cuentas!T$6:T$35)</f>
        <v>0</v>
      </c>
      <c r="T17" s="36">
        <f>SUMIF(Cuentas!$D$6:$D$35,"Egreso de financiamiento",Cuentas!U$6:U$35)</f>
        <v>0</v>
      </c>
      <c r="U17" s="36">
        <f>SUMIF(Cuentas!$D$6:$D$35,"Egreso de financiamiento",Cuentas!V$6:V$35)</f>
        <v>0</v>
      </c>
      <c r="V17" s="36">
        <f>SUMIF(Cuentas!$D$6:$D$35,"Egreso de financiamiento",Cuentas!W$6:W$35)</f>
        <v>0</v>
      </c>
      <c r="W17" s="36">
        <f>SUMIF(Cuentas!$D$6:$D$35,"Egreso de financiamiento",Cuentas!X$6:X$35)</f>
        <v>0</v>
      </c>
      <c r="X17" s="36">
        <f>SUMIF(Cuentas!$D$6:$D$35,"Egreso de financiamiento",Cuentas!Y$6:Y$35)</f>
        <v>0</v>
      </c>
      <c r="Y17" s="36">
        <f>SUMIF(Cuentas!$D$6:$D$35,"Egreso de financiamiento",Cuentas!Z$6:Z$35)</f>
        <v>0</v>
      </c>
      <c r="Z17" s="36">
        <f>SUMIF(Cuentas!$D$6:$D$35,"Egreso de financiamiento",Cuentas!AA$6:AA$35)</f>
        <v>0</v>
      </c>
      <c r="AA17" s="36">
        <f>SUMIF(Cuentas!$D$6:$D$35,"Egreso de financiamiento",Cuentas!AB$6:AB$35)</f>
        <v>0</v>
      </c>
      <c r="AB17" s="36">
        <f>SUMIF(Cuentas!$D$6:$D$35,"Egreso de financiamiento",Cuentas!AC$6:AC$35)</f>
        <v>0</v>
      </c>
      <c r="AC17" s="36">
        <f>SUMIF(Cuentas!$D$6:$D$35,"Egreso de financiamiento",Cuentas!AD$6:AD$35)</f>
        <v>0</v>
      </c>
      <c r="AD17" s="36">
        <f>SUMIF(Cuentas!$D$6:$D$35,"Egreso de financiamiento",Cuentas!AE$6:AE$35)</f>
        <v>0</v>
      </c>
      <c r="AE17" s="36">
        <f>SUMIF(Cuentas!$D$6:$D$35,"Egreso de financiamiento",Cuentas!AF$6:AF$35)</f>
        <v>0</v>
      </c>
      <c r="AF17" s="36">
        <f>SUMIF(Cuentas!$D$6:$D$35,"Egreso de financiamiento",Cuentas!AG$6:AG$35)</f>
        <v>0</v>
      </c>
      <c r="AG17" s="36">
        <f>SUMIF(Cuentas!$D$6:$D$35,"Egreso de financiamiento",Cuentas!AH$6:AH$35)</f>
        <v>0</v>
      </c>
      <c r="AH17" s="36">
        <f>SUMIF(Cuentas!$D$6:$D$35,"Egreso de financiamiento",Cuentas!AI$6:AI$35)</f>
        <v>0</v>
      </c>
      <c r="AI17" s="36">
        <f>SUMIF(Cuentas!$D$6:$D$35,"Egreso de financiamiento",Cuentas!AJ$6:AJ$35)</f>
        <v>0</v>
      </c>
      <c r="AJ17" s="36">
        <f>SUMIF(Cuentas!$D$6:$D$35,"Egreso de financiamiento",Cuentas!AK$6:AK$35)</f>
        <v>0</v>
      </c>
      <c r="AK17" s="36">
        <f>SUMIF(Cuentas!$D$6:$D$35,"Egreso de financiamiento",Cuentas!AL$6:AL$35)</f>
        <v>0</v>
      </c>
      <c r="AL17" s="36">
        <f>SUMIF(Cuentas!$D$6:$D$35,"Egreso de financiamiento",Cuentas!AM$6:AM$35)</f>
        <v>0</v>
      </c>
      <c r="AM17" s="36">
        <f>SUMIF(Cuentas!$D$6:$D$35,"Egreso de financiamiento",Cuentas!AN$6:AN$35)</f>
        <v>0</v>
      </c>
      <c r="AN17" s="36">
        <f>SUMIF(Cuentas!$D$6:$D$35,"Egreso de financiamiento",Cuentas!AO$6:AO$35)</f>
        <v>0</v>
      </c>
      <c r="AO17" s="36">
        <f>SUMIF(Cuentas!$D$6:$D$35,"Egreso de financiamiento",Cuentas!AP$6:AP$35)</f>
        <v>0</v>
      </c>
      <c r="AP17" s="36">
        <f>SUMIF(Cuentas!$D$6:$D$35,"Egreso de financiamiento",Cuentas!AQ$6:AQ$35)</f>
        <v>0</v>
      </c>
      <c r="AQ17" s="36">
        <f>SUMIF(Cuentas!$D$6:$D$35,"Egreso de financiamiento",Cuentas!AR$6:AR$35)</f>
        <v>0</v>
      </c>
      <c r="AR17" s="36">
        <f>SUMIF(Cuentas!$D$6:$D$35,"Egreso de financiamiento",Cuentas!AS$6:AS$35)</f>
        <v>0</v>
      </c>
      <c r="AS17" s="36">
        <f>SUMIF(Cuentas!$D$6:$D$35,"Egreso de financiamiento",Cuentas!AT$6:AT$35)</f>
        <v>0</v>
      </c>
      <c r="AT17" s="36">
        <f>SUMIF(Cuentas!$D$6:$D$35,"Egreso de financiamiento",Cuentas!AU$6:AU$35)</f>
        <v>0</v>
      </c>
      <c r="AU17" s="36">
        <f>SUMIF(Cuentas!$D$6:$D$35,"Egreso de financiamiento",Cuentas!AV$6:AV$35)</f>
        <v>0</v>
      </c>
      <c r="AV17" s="36">
        <f>SUMIF(Cuentas!$D$6:$D$35,"Egreso de financiamiento",Cuentas!AW$6:AW$35)</f>
        <v>0</v>
      </c>
      <c r="AW17" s="36">
        <f>SUMIF(Cuentas!$D$6:$D$35,"Egreso de financiamiento",Cuentas!AX$6:AX$35)</f>
        <v>0</v>
      </c>
      <c r="AX17" s="36">
        <f>SUMIF(Cuentas!$D$6:$D$35,"Egreso de financiamiento",Cuentas!AY$6:AY$35)</f>
        <v>0</v>
      </c>
      <c r="AY17" s="36">
        <f>SUMIF(Cuentas!$D$6:$D$35,"Egreso de financiamiento",Cuentas!AZ$6:AZ$35)</f>
        <v>0</v>
      </c>
      <c r="AZ17" s="36">
        <f>SUMIF(Cuentas!$D$6:$D$35,"Egreso de financiamiento",Cuentas!BA$6:BA$35)</f>
        <v>0</v>
      </c>
      <c r="BA17" s="36">
        <f>SUMIF(Cuentas!$D$6:$D$35,"Egreso de financiamiento",Cuentas!BB$6:BB$35)</f>
        <v>0</v>
      </c>
      <c r="BB17" s="36">
        <f>SUMIF(Cuentas!$D$6:$D$35,"Egreso de financiamiento",Cuentas!BC$6:BC$35)</f>
        <v>0</v>
      </c>
      <c r="BC17" s="36">
        <f>SUMIF(Cuentas!$D$6:$D$35,"Egreso de financiamiento",Cuentas!BD$6:BD$35)</f>
        <v>0</v>
      </c>
      <c r="BD17" s="36">
        <f>SUMIF(Cuentas!$D$6:$D$35,"Egreso de financiamiento",Cuentas!BE$6:BE$35)</f>
        <v>0</v>
      </c>
      <c r="BE17" s="36">
        <f>SUMIF(Cuentas!$D$6:$D$35,"Egreso de financiamiento",Cuentas!BF$6:BF$35)</f>
        <v>0</v>
      </c>
      <c r="BF17" s="36">
        <f>SUMIF(Cuentas!$D$6:$D$35,"Egreso de financiamiento",Cuentas!BG$6:BG$35)</f>
        <v>0</v>
      </c>
      <c r="BG17" s="36">
        <f>SUMIF(Cuentas!$D$6:$D$35,"Egreso de financiamiento",Cuentas!BH$6:BH$35)</f>
        <v>0</v>
      </c>
      <c r="BH17" s="36">
        <f>SUMIF(Cuentas!$D$6:$D$35,"Egreso de financiamiento",Cuentas!BI$6:BI$35)</f>
        <v>0</v>
      </c>
      <c r="BI17" s="36">
        <f>SUMIF(Cuentas!$D$6:$D$35,"Egreso de financiamiento",Cuentas!BJ$6:BJ$35)</f>
        <v>0</v>
      </c>
      <c r="BJ17" s="36">
        <f>SUMIF(Cuentas!$D$6:$D$35,"Egreso de financiamiento",Cuentas!BK$6:BK$35)</f>
        <v>0</v>
      </c>
      <c r="BK17" s="36">
        <f>SUMIF(Cuentas!$D$6:$D$35,"Egreso de financiamiento",Cuentas!BL$6:BL$35)</f>
        <v>0</v>
      </c>
    </row>
    <row r="18" ht="24.75" customHeight="1">
      <c r="A18" s="1"/>
      <c r="B18" s="1"/>
      <c r="C18" s="39" t="s">
        <v>114</v>
      </c>
      <c r="D18" s="40">
        <f t="shared" ref="D18:BK18" si="4">D16-D17</f>
        <v>1000000</v>
      </c>
      <c r="E18" s="40">
        <f t="shared" si="4"/>
        <v>0</v>
      </c>
      <c r="F18" s="40">
        <f t="shared" si="4"/>
        <v>0</v>
      </c>
      <c r="G18" s="40">
        <f t="shared" si="4"/>
        <v>0</v>
      </c>
      <c r="H18" s="40">
        <f t="shared" si="4"/>
        <v>0</v>
      </c>
      <c r="I18" s="40">
        <f t="shared" si="4"/>
        <v>0</v>
      </c>
      <c r="J18" s="40">
        <f t="shared" si="4"/>
        <v>0</v>
      </c>
      <c r="K18" s="40">
        <f t="shared" si="4"/>
        <v>0</v>
      </c>
      <c r="L18" s="41">
        <f t="shared" si="4"/>
        <v>0</v>
      </c>
      <c r="M18" s="41">
        <f t="shared" si="4"/>
        <v>0</v>
      </c>
      <c r="N18" s="41">
        <f t="shared" si="4"/>
        <v>0</v>
      </c>
      <c r="O18" s="41">
        <f t="shared" si="4"/>
        <v>0</v>
      </c>
      <c r="P18" s="41">
        <f t="shared" si="4"/>
        <v>0</v>
      </c>
      <c r="Q18" s="41">
        <f t="shared" si="4"/>
        <v>0</v>
      </c>
      <c r="R18" s="41">
        <f t="shared" si="4"/>
        <v>0</v>
      </c>
      <c r="S18" s="41">
        <f t="shared" si="4"/>
        <v>0</v>
      </c>
      <c r="T18" s="41">
        <f t="shared" si="4"/>
        <v>0</v>
      </c>
      <c r="U18" s="41">
        <f t="shared" si="4"/>
        <v>0</v>
      </c>
      <c r="V18" s="41">
        <f t="shared" si="4"/>
        <v>0</v>
      </c>
      <c r="W18" s="41">
        <f t="shared" si="4"/>
        <v>0</v>
      </c>
      <c r="X18" s="41">
        <f t="shared" si="4"/>
        <v>0</v>
      </c>
      <c r="Y18" s="41">
        <f t="shared" si="4"/>
        <v>0</v>
      </c>
      <c r="Z18" s="41">
        <f t="shared" si="4"/>
        <v>0</v>
      </c>
      <c r="AA18" s="41">
        <f t="shared" si="4"/>
        <v>0</v>
      </c>
      <c r="AB18" s="41">
        <f t="shared" si="4"/>
        <v>0</v>
      </c>
      <c r="AC18" s="41">
        <f t="shared" si="4"/>
        <v>0</v>
      </c>
      <c r="AD18" s="41">
        <f t="shared" si="4"/>
        <v>0</v>
      </c>
      <c r="AE18" s="41">
        <f t="shared" si="4"/>
        <v>0</v>
      </c>
      <c r="AF18" s="41">
        <f t="shared" si="4"/>
        <v>0</v>
      </c>
      <c r="AG18" s="41">
        <f t="shared" si="4"/>
        <v>0</v>
      </c>
      <c r="AH18" s="41">
        <f t="shared" si="4"/>
        <v>0</v>
      </c>
      <c r="AI18" s="41">
        <f t="shared" si="4"/>
        <v>0</v>
      </c>
      <c r="AJ18" s="41">
        <f t="shared" si="4"/>
        <v>0</v>
      </c>
      <c r="AK18" s="41">
        <f t="shared" si="4"/>
        <v>0</v>
      </c>
      <c r="AL18" s="41">
        <f t="shared" si="4"/>
        <v>0</v>
      </c>
      <c r="AM18" s="41">
        <f t="shared" si="4"/>
        <v>0</v>
      </c>
      <c r="AN18" s="41">
        <f t="shared" si="4"/>
        <v>0</v>
      </c>
      <c r="AO18" s="41">
        <f t="shared" si="4"/>
        <v>0</v>
      </c>
      <c r="AP18" s="41">
        <f t="shared" si="4"/>
        <v>0</v>
      </c>
      <c r="AQ18" s="41">
        <f t="shared" si="4"/>
        <v>0</v>
      </c>
      <c r="AR18" s="41">
        <f t="shared" si="4"/>
        <v>0</v>
      </c>
      <c r="AS18" s="41">
        <f t="shared" si="4"/>
        <v>0</v>
      </c>
      <c r="AT18" s="41">
        <f t="shared" si="4"/>
        <v>0</v>
      </c>
      <c r="AU18" s="41">
        <f t="shared" si="4"/>
        <v>0</v>
      </c>
      <c r="AV18" s="41">
        <f t="shared" si="4"/>
        <v>0</v>
      </c>
      <c r="AW18" s="41">
        <f t="shared" si="4"/>
        <v>0</v>
      </c>
      <c r="AX18" s="41">
        <f t="shared" si="4"/>
        <v>0</v>
      </c>
      <c r="AY18" s="41">
        <f t="shared" si="4"/>
        <v>0</v>
      </c>
      <c r="AZ18" s="41">
        <f t="shared" si="4"/>
        <v>0</v>
      </c>
      <c r="BA18" s="41">
        <f t="shared" si="4"/>
        <v>0</v>
      </c>
      <c r="BB18" s="41">
        <f t="shared" si="4"/>
        <v>0</v>
      </c>
      <c r="BC18" s="41">
        <f t="shared" si="4"/>
        <v>0</v>
      </c>
      <c r="BD18" s="41">
        <f t="shared" si="4"/>
        <v>0</v>
      </c>
      <c r="BE18" s="41">
        <f t="shared" si="4"/>
        <v>0</v>
      </c>
      <c r="BF18" s="41">
        <f t="shared" si="4"/>
        <v>0</v>
      </c>
      <c r="BG18" s="41">
        <f t="shared" si="4"/>
        <v>0</v>
      </c>
      <c r="BH18" s="41">
        <f t="shared" si="4"/>
        <v>0</v>
      </c>
      <c r="BI18" s="41">
        <f t="shared" si="4"/>
        <v>0</v>
      </c>
      <c r="BJ18" s="41">
        <f t="shared" si="4"/>
        <v>0</v>
      </c>
      <c r="BK18" s="41">
        <f t="shared" si="4"/>
        <v>0</v>
      </c>
    </row>
    <row r="19" ht="24.75" customHeight="1">
      <c r="A19" s="1"/>
      <c r="B19" s="1"/>
      <c r="C19" s="1"/>
      <c r="D19" s="31"/>
      <c r="E19" s="31"/>
      <c r="F19" s="31"/>
      <c r="G19" s="31"/>
      <c r="H19" s="31"/>
      <c r="I19" s="31"/>
      <c r="J19" s="31"/>
      <c r="K19" s="31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ht="24.75" customHeight="1">
      <c r="A20" s="1"/>
      <c r="B20" s="1"/>
      <c r="C20" s="39" t="s">
        <v>115</v>
      </c>
      <c r="D20" s="40">
        <f t="shared" ref="D20:BK20" si="5">SUM(D8,D12,D16)</f>
        <v>4000000</v>
      </c>
      <c r="E20" s="40">
        <f t="shared" si="5"/>
        <v>3000000</v>
      </c>
      <c r="F20" s="40">
        <f t="shared" si="5"/>
        <v>3000000</v>
      </c>
      <c r="G20" s="40">
        <f t="shared" si="5"/>
        <v>3000000</v>
      </c>
      <c r="H20" s="40">
        <f t="shared" si="5"/>
        <v>3000000</v>
      </c>
      <c r="I20" s="40">
        <f t="shared" si="5"/>
        <v>3000000</v>
      </c>
      <c r="J20" s="40">
        <f t="shared" si="5"/>
        <v>3000000</v>
      </c>
      <c r="K20" s="40">
        <f t="shared" si="5"/>
        <v>3000000</v>
      </c>
      <c r="L20" s="41">
        <f t="shared" si="5"/>
        <v>3000000</v>
      </c>
      <c r="M20" s="41">
        <f t="shared" si="5"/>
        <v>3000000</v>
      </c>
      <c r="N20" s="41">
        <f t="shared" si="5"/>
        <v>3000000</v>
      </c>
      <c r="O20" s="41">
        <f t="shared" si="5"/>
        <v>3000000</v>
      </c>
      <c r="P20" s="41">
        <f t="shared" si="5"/>
        <v>3000000</v>
      </c>
      <c r="Q20" s="41">
        <f t="shared" si="5"/>
        <v>3000000</v>
      </c>
      <c r="R20" s="41">
        <f t="shared" si="5"/>
        <v>3000000</v>
      </c>
      <c r="S20" s="41">
        <f t="shared" si="5"/>
        <v>3000000</v>
      </c>
      <c r="T20" s="41">
        <f t="shared" si="5"/>
        <v>3000000</v>
      </c>
      <c r="U20" s="41">
        <f t="shared" si="5"/>
        <v>3000000</v>
      </c>
      <c r="V20" s="41">
        <f t="shared" si="5"/>
        <v>3000000</v>
      </c>
      <c r="W20" s="41">
        <f t="shared" si="5"/>
        <v>3000000</v>
      </c>
      <c r="X20" s="41">
        <f t="shared" si="5"/>
        <v>3000000</v>
      </c>
      <c r="Y20" s="41">
        <f t="shared" si="5"/>
        <v>3000000</v>
      </c>
      <c r="Z20" s="41">
        <f t="shared" si="5"/>
        <v>3000000</v>
      </c>
      <c r="AA20" s="41">
        <f t="shared" si="5"/>
        <v>3000000</v>
      </c>
      <c r="AB20" s="41">
        <f t="shared" si="5"/>
        <v>3000000</v>
      </c>
      <c r="AC20" s="41">
        <f t="shared" si="5"/>
        <v>3000000</v>
      </c>
      <c r="AD20" s="41">
        <f t="shared" si="5"/>
        <v>3000000</v>
      </c>
      <c r="AE20" s="41">
        <f t="shared" si="5"/>
        <v>3000000</v>
      </c>
      <c r="AF20" s="41">
        <f t="shared" si="5"/>
        <v>3000000</v>
      </c>
      <c r="AG20" s="41">
        <f t="shared" si="5"/>
        <v>3000000</v>
      </c>
      <c r="AH20" s="41">
        <f t="shared" si="5"/>
        <v>3000000</v>
      </c>
      <c r="AI20" s="41">
        <f t="shared" si="5"/>
        <v>3000000</v>
      </c>
      <c r="AJ20" s="41">
        <f t="shared" si="5"/>
        <v>3000000</v>
      </c>
      <c r="AK20" s="41">
        <f t="shared" si="5"/>
        <v>3000000</v>
      </c>
      <c r="AL20" s="41">
        <f t="shared" si="5"/>
        <v>3000000</v>
      </c>
      <c r="AM20" s="41">
        <f t="shared" si="5"/>
        <v>3000000</v>
      </c>
      <c r="AN20" s="41">
        <f t="shared" si="5"/>
        <v>3000000</v>
      </c>
      <c r="AO20" s="41">
        <f t="shared" si="5"/>
        <v>3000000</v>
      </c>
      <c r="AP20" s="41">
        <f t="shared" si="5"/>
        <v>3000000</v>
      </c>
      <c r="AQ20" s="41">
        <f t="shared" si="5"/>
        <v>3000000</v>
      </c>
      <c r="AR20" s="41">
        <f t="shared" si="5"/>
        <v>3000000</v>
      </c>
      <c r="AS20" s="41">
        <f t="shared" si="5"/>
        <v>3000000</v>
      </c>
      <c r="AT20" s="41">
        <f t="shared" si="5"/>
        <v>3000000</v>
      </c>
      <c r="AU20" s="41">
        <f t="shared" si="5"/>
        <v>3000000</v>
      </c>
      <c r="AV20" s="41">
        <f t="shared" si="5"/>
        <v>3000000</v>
      </c>
      <c r="AW20" s="41">
        <f t="shared" si="5"/>
        <v>3000000</v>
      </c>
      <c r="AX20" s="41">
        <f t="shared" si="5"/>
        <v>3000000</v>
      </c>
      <c r="AY20" s="41">
        <f t="shared" si="5"/>
        <v>3000000</v>
      </c>
      <c r="AZ20" s="41">
        <f t="shared" si="5"/>
        <v>3000000</v>
      </c>
      <c r="BA20" s="41">
        <f t="shared" si="5"/>
        <v>3000000</v>
      </c>
      <c r="BB20" s="41">
        <f t="shared" si="5"/>
        <v>3000000</v>
      </c>
      <c r="BC20" s="41">
        <f t="shared" si="5"/>
        <v>3000000</v>
      </c>
      <c r="BD20" s="41">
        <f t="shared" si="5"/>
        <v>3000000</v>
      </c>
      <c r="BE20" s="41">
        <f t="shared" si="5"/>
        <v>3000000</v>
      </c>
      <c r="BF20" s="41">
        <f t="shared" si="5"/>
        <v>3000000</v>
      </c>
      <c r="BG20" s="41">
        <f t="shared" si="5"/>
        <v>3000000</v>
      </c>
      <c r="BH20" s="41">
        <f t="shared" si="5"/>
        <v>3000000</v>
      </c>
      <c r="BI20" s="41">
        <f t="shared" si="5"/>
        <v>3000000</v>
      </c>
      <c r="BJ20" s="41">
        <f t="shared" si="5"/>
        <v>3000000</v>
      </c>
      <c r="BK20" s="41">
        <f t="shared" si="5"/>
        <v>3000000</v>
      </c>
    </row>
    <row r="21" ht="24.75" customHeight="1">
      <c r="A21" s="1"/>
      <c r="B21" s="1"/>
      <c r="C21" s="39" t="s">
        <v>116</v>
      </c>
      <c r="D21" s="40">
        <f t="shared" ref="D21:BK21" si="6">SUM(D9,D13,D17)</f>
        <v>4600000</v>
      </c>
      <c r="E21" s="40">
        <f t="shared" si="6"/>
        <v>2600000</v>
      </c>
      <c r="F21" s="40">
        <f t="shared" si="6"/>
        <v>2600000</v>
      </c>
      <c r="G21" s="40">
        <f t="shared" si="6"/>
        <v>2600000</v>
      </c>
      <c r="H21" s="40">
        <f t="shared" si="6"/>
        <v>2600000</v>
      </c>
      <c r="I21" s="40">
        <f t="shared" si="6"/>
        <v>2600000</v>
      </c>
      <c r="J21" s="40">
        <f t="shared" si="6"/>
        <v>2600000</v>
      </c>
      <c r="K21" s="40">
        <f t="shared" si="6"/>
        <v>2600000</v>
      </c>
      <c r="L21" s="41">
        <f t="shared" si="6"/>
        <v>2600000</v>
      </c>
      <c r="M21" s="41">
        <f t="shared" si="6"/>
        <v>2600000</v>
      </c>
      <c r="N21" s="41">
        <f t="shared" si="6"/>
        <v>2600000</v>
      </c>
      <c r="O21" s="41">
        <f t="shared" si="6"/>
        <v>2600000</v>
      </c>
      <c r="P21" s="41">
        <f t="shared" si="6"/>
        <v>2600000</v>
      </c>
      <c r="Q21" s="41">
        <f t="shared" si="6"/>
        <v>2600000</v>
      </c>
      <c r="R21" s="41">
        <f t="shared" si="6"/>
        <v>2600000</v>
      </c>
      <c r="S21" s="41">
        <f t="shared" si="6"/>
        <v>2600000</v>
      </c>
      <c r="T21" s="41">
        <f t="shared" si="6"/>
        <v>2600000</v>
      </c>
      <c r="U21" s="41">
        <f t="shared" si="6"/>
        <v>2600000</v>
      </c>
      <c r="V21" s="41">
        <f t="shared" si="6"/>
        <v>2600000</v>
      </c>
      <c r="W21" s="41">
        <f t="shared" si="6"/>
        <v>2600000</v>
      </c>
      <c r="X21" s="41">
        <f t="shared" si="6"/>
        <v>2600000</v>
      </c>
      <c r="Y21" s="41">
        <f t="shared" si="6"/>
        <v>2600000</v>
      </c>
      <c r="Z21" s="41">
        <f t="shared" si="6"/>
        <v>2600000</v>
      </c>
      <c r="AA21" s="41">
        <f t="shared" si="6"/>
        <v>2600000</v>
      </c>
      <c r="AB21" s="41">
        <f t="shared" si="6"/>
        <v>2600000</v>
      </c>
      <c r="AC21" s="41">
        <f t="shared" si="6"/>
        <v>2600000</v>
      </c>
      <c r="AD21" s="41">
        <f t="shared" si="6"/>
        <v>2600000</v>
      </c>
      <c r="AE21" s="41">
        <f t="shared" si="6"/>
        <v>2600000</v>
      </c>
      <c r="AF21" s="41">
        <f t="shared" si="6"/>
        <v>2600000</v>
      </c>
      <c r="AG21" s="41">
        <f t="shared" si="6"/>
        <v>2600000</v>
      </c>
      <c r="AH21" s="41">
        <f t="shared" si="6"/>
        <v>2600000</v>
      </c>
      <c r="AI21" s="41">
        <f t="shared" si="6"/>
        <v>2600000</v>
      </c>
      <c r="AJ21" s="41">
        <f t="shared" si="6"/>
        <v>2600000</v>
      </c>
      <c r="AK21" s="41">
        <f t="shared" si="6"/>
        <v>2600000</v>
      </c>
      <c r="AL21" s="41">
        <f t="shared" si="6"/>
        <v>2600000</v>
      </c>
      <c r="AM21" s="41">
        <f t="shared" si="6"/>
        <v>2600000</v>
      </c>
      <c r="AN21" s="41">
        <f t="shared" si="6"/>
        <v>2600000</v>
      </c>
      <c r="AO21" s="41">
        <f t="shared" si="6"/>
        <v>2600000</v>
      </c>
      <c r="AP21" s="41">
        <f t="shared" si="6"/>
        <v>2600000</v>
      </c>
      <c r="AQ21" s="41">
        <f t="shared" si="6"/>
        <v>2600000</v>
      </c>
      <c r="AR21" s="41">
        <f t="shared" si="6"/>
        <v>2600000</v>
      </c>
      <c r="AS21" s="41">
        <f t="shared" si="6"/>
        <v>2600000</v>
      </c>
      <c r="AT21" s="41">
        <f t="shared" si="6"/>
        <v>2600000</v>
      </c>
      <c r="AU21" s="41">
        <f t="shared" si="6"/>
        <v>2600000</v>
      </c>
      <c r="AV21" s="41">
        <f t="shared" si="6"/>
        <v>2600000</v>
      </c>
      <c r="AW21" s="41">
        <f t="shared" si="6"/>
        <v>2600000</v>
      </c>
      <c r="AX21" s="41">
        <f t="shared" si="6"/>
        <v>2600000</v>
      </c>
      <c r="AY21" s="41">
        <f t="shared" si="6"/>
        <v>2600000</v>
      </c>
      <c r="AZ21" s="41">
        <f t="shared" si="6"/>
        <v>2600000</v>
      </c>
      <c r="BA21" s="41">
        <f t="shared" si="6"/>
        <v>2600000</v>
      </c>
      <c r="BB21" s="41">
        <f t="shared" si="6"/>
        <v>2600000</v>
      </c>
      <c r="BC21" s="41">
        <f t="shared" si="6"/>
        <v>2600000</v>
      </c>
      <c r="BD21" s="41">
        <f t="shared" si="6"/>
        <v>2600000</v>
      </c>
      <c r="BE21" s="41">
        <f t="shared" si="6"/>
        <v>2600000</v>
      </c>
      <c r="BF21" s="41">
        <f t="shared" si="6"/>
        <v>2600000</v>
      </c>
      <c r="BG21" s="41">
        <f t="shared" si="6"/>
        <v>2600000</v>
      </c>
      <c r="BH21" s="41">
        <f t="shared" si="6"/>
        <v>2600000</v>
      </c>
      <c r="BI21" s="41">
        <f t="shared" si="6"/>
        <v>2600000</v>
      </c>
      <c r="BJ21" s="41">
        <f t="shared" si="6"/>
        <v>2600000</v>
      </c>
      <c r="BK21" s="41">
        <f t="shared" si="6"/>
        <v>2600000</v>
      </c>
    </row>
    <row r="22" ht="24.75" customHeight="1">
      <c r="A22" s="1"/>
      <c r="B22" s="1"/>
      <c r="C22" s="39" t="s">
        <v>117</v>
      </c>
      <c r="D22" s="40">
        <f t="shared" ref="D22:BK22" si="7">D20-D21</f>
        <v>-600000</v>
      </c>
      <c r="E22" s="40">
        <f t="shared" si="7"/>
        <v>400000</v>
      </c>
      <c r="F22" s="40">
        <f t="shared" si="7"/>
        <v>400000</v>
      </c>
      <c r="G22" s="40">
        <f t="shared" si="7"/>
        <v>400000</v>
      </c>
      <c r="H22" s="40">
        <f t="shared" si="7"/>
        <v>400000</v>
      </c>
      <c r="I22" s="40">
        <f t="shared" si="7"/>
        <v>400000</v>
      </c>
      <c r="J22" s="40">
        <f t="shared" si="7"/>
        <v>400000</v>
      </c>
      <c r="K22" s="40">
        <f t="shared" si="7"/>
        <v>400000</v>
      </c>
      <c r="L22" s="41">
        <f t="shared" si="7"/>
        <v>400000</v>
      </c>
      <c r="M22" s="41">
        <f t="shared" si="7"/>
        <v>400000</v>
      </c>
      <c r="N22" s="41">
        <f t="shared" si="7"/>
        <v>400000</v>
      </c>
      <c r="O22" s="41">
        <f t="shared" si="7"/>
        <v>400000</v>
      </c>
      <c r="P22" s="41">
        <f t="shared" si="7"/>
        <v>400000</v>
      </c>
      <c r="Q22" s="41">
        <f t="shared" si="7"/>
        <v>400000</v>
      </c>
      <c r="R22" s="41">
        <f t="shared" si="7"/>
        <v>400000</v>
      </c>
      <c r="S22" s="41">
        <f t="shared" si="7"/>
        <v>400000</v>
      </c>
      <c r="T22" s="41">
        <f t="shared" si="7"/>
        <v>400000</v>
      </c>
      <c r="U22" s="41">
        <f t="shared" si="7"/>
        <v>400000</v>
      </c>
      <c r="V22" s="41">
        <f t="shared" si="7"/>
        <v>400000</v>
      </c>
      <c r="W22" s="41">
        <f t="shared" si="7"/>
        <v>400000</v>
      </c>
      <c r="X22" s="41">
        <f t="shared" si="7"/>
        <v>400000</v>
      </c>
      <c r="Y22" s="41">
        <f t="shared" si="7"/>
        <v>400000</v>
      </c>
      <c r="Z22" s="41">
        <f t="shared" si="7"/>
        <v>400000</v>
      </c>
      <c r="AA22" s="41">
        <f t="shared" si="7"/>
        <v>400000</v>
      </c>
      <c r="AB22" s="41">
        <f t="shared" si="7"/>
        <v>400000</v>
      </c>
      <c r="AC22" s="41">
        <f t="shared" si="7"/>
        <v>400000</v>
      </c>
      <c r="AD22" s="41">
        <f t="shared" si="7"/>
        <v>400000</v>
      </c>
      <c r="AE22" s="41">
        <f t="shared" si="7"/>
        <v>400000</v>
      </c>
      <c r="AF22" s="41">
        <f t="shared" si="7"/>
        <v>400000</v>
      </c>
      <c r="AG22" s="41">
        <f t="shared" si="7"/>
        <v>400000</v>
      </c>
      <c r="AH22" s="41">
        <f t="shared" si="7"/>
        <v>400000</v>
      </c>
      <c r="AI22" s="41">
        <f t="shared" si="7"/>
        <v>400000</v>
      </c>
      <c r="AJ22" s="41">
        <f t="shared" si="7"/>
        <v>400000</v>
      </c>
      <c r="AK22" s="41">
        <f t="shared" si="7"/>
        <v>400000</v>
      </c>
      <c r="AL22" s="41">
        <f t="shared" si="7"/>
        <v>400000</v>
      </c>
      <c r="AM22" s="41">
        <f t="shared" si="7"/>
        <v>400000</v>
      </c>
      <c r="AN22" s="41">
        <f t="shared" si="7"/>
        <v>400000</v>
      </c>
      <c r="AO22" s="41">
        <f t="shared" si="7"/>
        <v>400000</v>
      </c>
      <c r="AP22" s="41">
        <f t="shared" si="7"/>
        <v>400000</v>
      </c>
      <c r="AQ22" s="41">
        <f t="shared" si="7"/>
        <v>400000</v>
      </c>
      <c r="AR22" s="41">
        <f t="shared" si="7"/>
        <v>400000</v>
      </c>
      <c r="AS22" s="41">
        <f t="shared" si="7"/>
        <v>400000</v>
      </c>
      <c r="AT22" s="41">
        <f t="shared" si="7"/>
        <v>400000</v>
      </c>
      <c r="AU22" s="41">
        <f t="shared" si="7"/>
        <v>400000</v>
      </c>
      <c r="AV22" s="41">
        <f t="shared" si="7"/>
        <v>400000</v>
      </c>
      <c r="AW22" s="41">
        <f t="shared" si="7"/>
        <v>400000</v>
      </c>
      <c r="AX22" s="41">
        <f t="shared" si="7"/>
        <v>400000</v>
      </c>
      <c r="AY22" s="41">
        <f t="shared" si="7"/>
        <v>400000</v>
      </c>
      <c r="AZ22" s="41">
        <f t="shared" si="7"/>
        <v>400000</v>
      </c>
      <c r="BA22" s="41">
        <f t="shared" si="7"/>
        <v>400000</v>
      </c>
      <c r="BB22" s="41">
        <f t="shared" si="7"/>
        <v>400000</v>
      </c>
      <c r="BC22" s="41">
        <f t="shared" si="7"/>
        <v>400000</v>
      </c>
      <c r="BD22" s="41">
        <f t="shared" si="7"/>
        <v>400000</v>
      </c>
      <c r="BE22" s="41">
        <f t="shared" si="7"/>
        <v>400000</v>
      </c>
      <c r="BF22" s="41">
        <f t="shared" si="7"/>
        <v>400000</v>
      </c>
      <c r="BG22" s="41">
        <f t="shared" si="7"/>
        <v>400000</v>
      </c>
      <c r="BH22" s="41">
        <f t="shared" si="7"/>
        <v>400000</v>
      </c>
      <c r="BI22" s="41">
        <f t="shared" si="7"/>
        <v>400000</v>
      </c>
      <c r="BJ22" s="41">
        <f t="shared" si="7"/>
        <v>400000</v>
      </c>
      <c r="BK22" s="41">
        <f t="shared" si="7"/>
        <v>400000</v>
      </c>
    </row>
    <row r="23" ht="24.75" customHeight="1">
      <c r="A23" s="1"/>
      <c r="B23" s="1"/>
      <c r="C23" s="1"/>
      <c r="D23" s="31"/>
      <c r="E23" s="31"/>
      <c r="F23" s="31"/>
      <c r="G23" s="31"/>
      <c r="H23" s="31"/>
      <c r="I23" s="31"/>
      <c r="J23" s="31"/>
      <c r="K23" s="31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</row>
    <row r="24" ht="24.75" customHeight="1">
      <c r="A24" s="1"/>
      <c r="B24" s="1"/>
      <c r="C24" s="7" t="s">
        <v>118</v>
      </c>
      <c r="D24" s="42">
        <f t="shared" ref="D24:BK24" si="8">D6+D22</f>
        <v>1400000</v>
      </c>
      <c r="E24" s="42">
        <f t="shared" si="8"/>
        <v>1800000</v>
      </c>
      <c r="F24" s="42">
        <f t="shared" si="8"/>
        <v>2200000</v>
      </c>
      <c r="G24" s="42">
        <f t="shared" si="8"/>
        <v>2600000</v>
      </c>
      <c r="H24" s="42">
        <f t="shared" si="8"/>
        <v>3000000</v>
      </c>
      <c r="I24" s="42">
        <f t="shared" si="8"/>
        <v>3400000</v>
      </c>
      <c r="J24" s="42">
        <f t="shared" si="8"/>
        <v>3800000</v>
      </c>
      <c r="K24" s="42">
        <f t="shared" si="8"/>
        <v>4200000</v>
      </c>
      <c r="L24" s="43">
        <f t="shared" si="8"/>
        <v>4600000</v>
      </c>
      <c r="M24" s="43">
        <f t="shared" si="8"/>
        <v>5000000</v>
      </c>
      <c r="N24" s="43">
        <f t="shared" si="8"/>
        <v>5400000</v>
      </c>
      <c r="O24" s="43">
        <f t="shared" si="8"/>
        <v>5800000</v>
      </c>
      <c r="P24" s="43">
        <f t="shared" si="8"/>
        <v>6200000</v>
      </c>
      <c r="Q24" s="43">
        <f t="shared" si="8"/>
        <v>6600000</v>
      </c>
      <c r="R24" s="43">
        <f t="shared" si="8"/>
        <v>7000000</v>
      </c>
      <c r="S24" s="43">
        <f t="shared" si="8"/>
        <v>7400000</v>
      </c>
      <c r="T24" s="43">
        <f t="shared" si="8"/>
        <v>7800000</v>
      </c>
      <c r="U24" s="43">
        <f t="shared" si="8"/>
        <v>8200000</v>
      </c>
      <c r="V24" s="43">
        <f t="shared" si="8"/>
        <v>8600000</v>
      </c>
      <c r="W24" s="43">
        <f t="shared" si="8"/>
        <v>9000000</v>
      </c>
      <c r="X24" s="43">
        <f t="shared" si="8"/>
        <v>9400000</v>
      </c>
      <c r="Y24" s="43">
        <f t="shared" si="8"/>
        <v>9800000</v>
      </c>
      <c r="Z24" s="43">
        <f t="shared" si="8"/>
        <v>10200000</v>
      </c>
      <c r="AA24" s="43">
        <f t="shared" si="8"/>
        <v>10600000</v>
      </c>
      <c r="AB24" s="43">
        <f t="shared" si="8"/>
        <v>11000000</v>
      </c>
      <c r="AC24" s="43">
        <f t="shared" si="8"/>
        <v>11400000</v>
      </c>
      <c r="AD24" s="43">
        <f t="shared" si="8"/>
        <v>11800000</v>
      </c>
      <c r="AE24" s="43">
        <f t="shared" si="8"/>
        <v>12200000</v>
      </c>
      <c r="AF24" s="43">
        <f t="shared" si="8"/>
        <v>12600000</v>
      </c>
      <c r="AG24" s="43">
        <f t="shared" si="8"/>
        <v>13000000</v>
      </c>
      <c r="AH24" s="43">
        <f t="shared" si="8"/>
        <v>13400000</v>
      </c>
      <c r="AI24" s="43">
        <f t="shared" si="8"/>
        <v>13800000</v>
      </c>
      <c r="AJ24" s="43">
        <f t="shared" si="8"/>
        <v>14200000</v>
      </c>
      <c r="AK24" s="43">
        <f t="shared" si="8"/>
        <v>14600000</v>
      </c>
      <c r="AL24" s="43">
        <f t="shared" si="8"/>
        <v>15000000</v>
      </c>
      <c r="AM24" s="43">
        <f t="shared" si="8"/>
        <v>15400000</v>
      </c>
      <c r="AN24" s="43">
        <f t="shared" si="8"/>
        <v>15800000</v>
      </c>
      <c r="AO24" s="43">
        <f t="shared" si="8"/>
        <v>16200000</v>
      </c>
      <c r="AP24" s="43">
        <f t="shared" si="8"/>
        <v>16600000</v>
      </c>
      <c r="AQ24" s="43">
        <f t="shared" si="8"/>
        <v>17000000</v>
      </c>
      <c r="AR24" s="43">
        <f t="shared" si="8"/>
        <v>17400000</v>
      </c>
      <c r="AS24" s="43">
        <f t="shared" si="8"/>
        <v>17800000</v>
      </c>
      <c r="AT24" s="43">
        <f t="shared" si="8"/>
        <v>18200000</v>
      </c>
      <c r="AU24" s="43">
        <f t="shared" si="8"/>
        <v>18600000</v>
      </c>
      <c r="AV24" s="43">
        <f t="shared" si="8"/>
        <v>19000000</v>
      </c>
      <c r="AW24" s="43">
        <f t="shared" si="8"/>
        <v>19400000</v>
      </c>
      <c r="AX24" s="43">
        <f t="shared" si="8"/>
        <v>19800000</v>
      </c>
      <c r="AY24" s="43">
        <f t="shared" si="8"/>
        <v>20200000</v>
      </c>
      <c r="AZ24" s="43">
        <f t="shared" si="8"/>
        <v>20600000</v>
      </c>
      <c r="BA24" s="43">
        <f t="shared" si="8"/>
        <v>21000000</v>
      </c>
      <c r="BB24" s="43">
        <f t="shared" si="8"/>
        <v>21400000</v>
      </c>
      <c r="BC24" s="43">
        <f t="shared" si="8"/>
        <v>21800000</v>
      </c>
      <c r="BD24" s="43">
        <f t="shared" si="8"/>
        <v>22200000</v>
      </c>
      <c r="BE24" s="43">
        <f t="shared" si="8"/>
        <v>22600000</v>
      </c>
      <c r="BF24" s="43">
        <f t="shared" si="8"/>
        <v>23000000</v>
      </c>
      <c r="BG24" s="43">
        <f t="shared" si="8"/>
        <v>23400000</v>
      </c>
      <c r="BH24" s="43">
        <f t="shared" si="8"/>
        <v>23800000</v>
      </c>
      <c r="BI24" s="43">
        <f t="shared" si="8"/>
        <v>24200000</v>
      </c>
      <c r="BJ24" s="43">
        <f t="shared" si="8"/>
        <v>24600000</v>
      </c>
      <c r="BK24" s="43">
        <f t="shared" si="8"/>
        <v>25000000</v>
      </c>
    </row>
    <row r="25" ht="24.75" customHeight="1">
      <c r="A25" s="1"/>
      <c r="B25" s="1"/>
      <c r="C25" s="1" t="s">
        <v>15</v>
      </c>
      <c r="D25" s="30">
        <f>Configuracion!$D$9</f>
        <v>1500000</v>
      </c>
      <c r="E25" s="30">
        <f>Configuracion!$D$9</f>
        <v>1500000</v>
      </c>
      <c r="F25" s="30">
        <f>Configuracion!$D$9</f>
        <v>1500000</v>
      </c>
      <c r="G25" s="30">
        <f>Configuracion!$D$9</f>
        <v>1500000</v>
      </c>
      <c r="H25" s="30">
        <f>Configuracion!$D$9</f>
        <v>1500000</v>
      </c>
      <c r="I25" s="30">
        <f>Configuracion!$D$9</f>
        <v>1500000</v>
      </c>
      <c r="J25" s="30">
        <f>Configuracion!$D$9</f>
        <v>1500000</v>
      </c>
      <c r="K25" s="30">
        <f>Configuracion!$D$9</f>
        <v>1500000</v>
      </c>
      <c r="L25" s="36">
        <f>Configuracion!$D$9</f>
        <v>1500000</v>
      </c>
      <c r="M25" s="36">
        <f>Configuracion!$D$9</f>
        <v>1500000</v>
      </c>
      <c r="N25" s="36">
        <f>Configuracion!$D$9</f>
        <v>1500000</v>
      </c>
      <c r="O25" s="36">
        <f>Configuracion!$D$9</f>
        <v>1500000</v>
      </c>
      <c r="P25" s="36">
        <f>Configuracion!$D$9</f>
        <v>1500000</v>
      </c>
      <c r="Q25" s="36">
        <f>Configuracion!$D$9</f>
        <v>1500000</v>
      </c>
      <c r="R25" s="36">
        <f>Configuracion!$D$9</f>
        <v>1500000</v>
      </c>
      <c r="S25" s="36">
        <f>Configuracion!$D$9</f>
        <v>1500000</v>
      </c>
      <c r="T25" s="36">
        <f>Configuracion!$D$9</f>
        <v>1500000</v>
      </c>
      <c r="U25" s="36">
        <f>Configuracion!$D$9</f>
        <v>1500000</v>
      </c>
      <c r="V25" s="36">
        <f>Configuracion!$D$9</f>
        <v>1500000</v>
      </c>
      <c r="W25" s="36">
        <f>Configuracion!$D$9</f>
        <v>1500000</v>
      </c>
      <c r="X25" s="36">
        <f>Configuracion!$D$9</f>
        <v>1500000</v>
      </c>
      <c r="Y25" s="36">
        <f>Configuracion!$D$9</f>
        <v>1500000</v>
      </c>
      <c r="Z25" s="36">
        <f>Configuracion!$D$9</f>
        <v>1500000</v>
      </c>
      <c r="AA25" s="36">
        <f>Configuracion!$D$9</f>
        <v>1500000</v>
      </c>
      <c r="AB25" s="36">
        <f>Configuracion!$D$9</f>
        <v>1500000</v>
      </c>
      <c r="AC25" s="36">
        <f>Configuracion!$D$9</f>
        <v>1500000</v>
      </c>
      <c r="AD25" s="36">
        <f>Configuracion!$D$9</f>
        <v>1500000</v>
      </c>
      <c r="AE25" s="36">
        <f>Configuracion!$D$9</f>
        <v>1500000</v>
      </c>
      <c r="AF25" s="36">
        <f>Configuracion!$D$9</f>
        <v>1500000</v>
      </c>
      <c r="AG25" s="36">
        <f>Configuracion!$D$9</f>
        <v>1500000</v>
      </c>
      <c r="AH25" s="36">
        <f>Configuracion!$D$9</f>
        <v>1500000</v>
      </c>
      <c r="AI25" s="36">
        <f>Configuracion!$D$9</f>
        <v>1500000</v>
      </c>
      <c r="AJ25" s="36">
        <f>Configuracion!$D$9</f>
        <v>1500000</v>
      </c>
      <c r="AK25" s="36">
        <f>Configuracion!$D$9</f>
        <v>1500000</v>
      </c>
      <c r="AL25" s="36">
        <f>Configuracion!$D$9</f>
        <v>1500000</v>
      </c>
      <c r="AM25" s="36">
        <f>Configuracion!$D$9</f>
        <v>1500000</v>
      </c>
      <c r="AN25" s="36">
        <f>Configuracion!$D$9</f>
        <v>1500000</v>
      </c>
      <c r="AO25" s="36">
        <f>Configuracion!$D$9</f>
        <v>1500000</v>
      </c>
      <c r="AP25" s="36">
        <f>Configuracion!$D$9</f>
        <v>1500000</v>
      </c>
      <c r="AQ25" s="36">
        <f>Configuracion!$D$9</f>
        <v>1500000</v>
      </c>
      <c r="AR25" s="36">
        <f>Configuracion!$D$9</f>
        <v>1500000</v>
      </c>
      <c r="AS25" s="36">
        <f>Configuracion!$D$9</f>
        <v>1500000</v>
      </c>
      <c r="AT25" s="36">
        <f>Configuracion!$D$9</f>
        <v>1500000</v>
      </c>
      <c r="AU25" s="36">
        <f>Configuracion!$D$9</f>
        <v>1500000</v>
      </c>
      <c r="AV25" s="36">
        <f>Configuracion!$D$9</f>
        <v>1500000</v>
      </c>
      <c r="AW25" s="36">
        <f>Configuracion!$D$9</f>
        <v>1500000</v>
      </c>
      <c r="AX25" s="36">
        <f>Configuracion!$D$9</f>
        <v>1500000</v>
      </c>
      <c r="AY25" s="36">
        <f>Configuracion!$D$9</f>
        <v>1500000</v>
      </c>
      <c r="AZ25" s="36">
        <f>Configuracion!$D$9</f>
        <v>1500000</v>
      </c>
      <c r="BA25" s="36">
        <f>Configuracion!$D$9</f>
        <v>1500000</v>
      </c>
      <c r="BB25" s="36">
        <f>Configuracion!$D$9</f>
        <v>1500000</v>
      </c>
      <c r="BC25" s="36">
        <f>Configuracion!$D$9</f>
        <v>1500000</v>
      </c>
      <c r="BD25" s="36">
        <f>Configuracion!$D$9</f>
        <v>1500000</v>
      </c>
      <c r="BE25" s="36">
        <f>Configuracion!$D$9</f>
        <v>1500000</v>
      </c>
      <c r="BF25" s="36">
        <f>Configuracion!$D$9</f>
        <v>1500000</v>
      </c>
      <c r="BG25" s="36">
        <f>Configuracion!$D$9</f>
        <v>1500000</v>
      </c>
      <c r="BH25" s="36">
        <f>Configuracion!$D$9</f>
        <v>1500000</v>
      </c>
      <c r="BI25" s="36">
        <f>Configuracion!$D$9</f>
        <v>1500000</v>
      </c>
      <c r="BJ25" s="36">
        <f>Configuracion!$D$9</f>
        <v>1500000</v>
      </c>
      <c r="BK25" s="36">
        <f>Configuracion!$D$9</f>
        <v>1500000</v>
      </c>
    </row>
    <row r="26" ht="24.75" customHeight="1">
      <c r="A26" s="1"/>
      <c r="B26" s="1"/>
      <c r="C26" s="1" t="s">
        <v>120</v>
      </c>
      <c r="D26" s="31">
        <f t="shared" ref="D26:BK26" si="9">MAX(0,D24-D25)</f>
        <v>0</v>
      </c>
      <c r="E26" s="31">
        <f t="shared" si="9"/>
        <v>300000</v>
      </c>
      <c r="F26" s="31">
        <f t="shared" si="9"/>
        <v>700000</v>
      </c>
      <c r="G26" s="31">
        <f t="shared" si="9"/>
        <v>1100000</v>
      </c>
      <c r="H26" s="31">
        <f t="shared" si="9"/>
        <v>1500000</v>
      </c>
      <c r="I26" s="31">
        <f t="shared" si="9"/>
        <v>1900000</v>
      </c>
      <c r="J26" s="31">
        <f t="shared" si="9"/>
        <v>2300000</v>
      </c>
      <c r="K26" s="31">
        <f t="shared" si="9"/>
        <v>2700000</v>
      </c>
      <c r="L26" s="33">
        <f t="shared" si="9"/>
        <v>3100000</v>
      </c>
      <c r="M26" s="33">
        <f t="shared" si="9"/>
        <v>3500000</v>
      </c>
      <c r="N26" s="33">
        <f t="shared" si="9"/>
        <v>3900000</v>
      </c>
      <c r="O26" s="33">
        <f t="shared" si="9"/>
        <v>4300000</v>
      </c>
      <c r="P26" s="33">
        <f t="shared" si="9"/>
        <v>4700000</v>
      </c>
      <c r="Q26" s="33">
        <f t="shared" si="9"/>
        <v>5100000</v>
      </c>
      <c r="R26" s="33">
        <f t="shared" si="9"/>
        <v>5500000</v>
      </c>
      <c r="S26" s="33">
        <f t="shared" si="9"/>
        <v>5900000</v>
      </c>
      <c r="T26" s="33">
        <f t="shared" si="9"/>
        <v>6300000</v>
      </c>
      <c r="U26" s="33">
        <f t="shared" si="9"/>
        <v>6700000</v>
      </c>
      <c r="V26" s="33">
        <f t="shared" si="9"/>
        <v>7100000</v>
      </c>
      <c r="W26" s="33">
        <f t="shared" si="9"/>
        <v>7500000</v>
      </c>
      <c r="X26" s="33">
        <f t="shared" si="9"/>
        <v>7900000</v>
      </c>
      <c r="Y26" s="33">
        <f t="shared" si="9"/>
        <v>8300000</v>
      </c>
      <c r="Z26" s="33">
        <f t="shared" si="9"/>
        <v>8700000</v>
      </c>
      <c r="AA26" s="33">
        <f t="shared" si="9"/>
        <v>9100000</v>
      </c>
      <c r="AB26" s="33">
        <f t="shared" si="9"/>
        <v>9500000</v>
      </c>
      <c r="AC26" s="33">
        <f t="shared" si="9"/>
        <v>9900000</v>
      </c>
      <c r="AD26" s="33">
        <f t="shared" si="9"/>
        <v>10300000</v>
      </c>
      <c r="AE26" s="33">
        <f t="shared" si="9"/>
        <v>10700000</v>
      </c>
      <c r="AF26" s="33">
        <f t="shared" si="9"/>
        <v>11100000</v>
      </c>
      <c r="AG26" s="33">
        <f t="shared" si="9"/>
        <v>11500000</v>
      </c>
      <c r="AH26" s="33">
        <f t="shared" si="9"/>
        <v>11900000</v>
      </c>
      <c r="AI26" s="33">
        <f t="shared" si="9"/>
        <v>12300000</v>
      </c>
      <c r="AJ26" s="33">
        <f t="shared" si="9"/>
        <v>12700000</v>
      </c>
      <c r="AK26" s="33">
        <f t="shared" si="9"/>
        <v>13100000</v>
      </c>
      <c r="AL26" s="33">
        <f t="shared" si="9"/>
        <v>13500000</v>
      </c>
      <c r="AM26" s="33">
        <f t="shared" si="9"/>
        <v>13900000</v>
      </c>
      <c r="AN26" s="33">
        <f t="shared" si="9"/>
        <v>14300000</v>
      </c>
      <c r="AO26" s="33">
        <f t="shared" si="9"/>
        <v>14700000</v>
      </c>
      <c r="AP26" s="33">
        <f t="shared" si="9"/>
        <v>15100000</v>
      </c>
      <c r="AQ26" s="33">
        <f t="shared" si="9"/>
        <v>15500000</v>
      </c>
      <c r="AR26" s="33">
        <f t="shared" si="9"/>
        <v>15900000</v>
      </c>
      <c r="AS26" s="33">
        <f t="shared" si="9"/>
        <v>16300000</v>
      </c>
      <c r="AT26" s="33">
        <f t="shared" si="9"/>
        <v>16700000</v>
      </c>
      <c r="AU26" s="33">
        <f t="shared" si="9"/>
        <v>17100000</v>
      </c>
      <c r="AV26" s="33">
        <f t="shared" si="9"/>
        <v>17500000</v>
      </c>
      <c r="AW26" s="33">
        <f t="shared" si="9"/>
        <v>17900000</v>
      </c>
      <c r="AX26" s="33">
        <f t="shared" si="9"/>
        <v>18300000</v>
      </c>
      <c r="AY26" s="33">
        <f t="shared" si="9"/>
        <v>18700000</v>
      </c>
      <c r="AZ26" s="33">
        <f t="shared" si="9"/>
        <v>19100000</v>
      </c>
      <c r="BA26" s="33">
        <f t="shared" si="9"/>
        <v>19500000</v>
      </c>
      <c r="BB26" s="33">
        <f t="shared" si="9"/>
        <v>19900000</v>
      </c>
      <c r="BC26" s="33">
        <f t="shared" si="9"/>
        <v>20300000</v>
      </c>
      <c r="BD26" s="33">
        <f t="shared" si="9"/>
        <v>20700000</v>
      </c>
      <c r="BE26" s="33">
        <f t="shared" si="9"/>
        <v>21100000</v>
      </c>
      <c r="BF26" s="33">
        <f t="shared" si="9"/>
        <v>21500000</v>
      </c>
      <c r="BG26" s="33">
        <f t="shared" si="9"/>
        <v>21900000</v>
      </c>
      <c r="BH26" s="33">
        <f t="shared" si="9"/>
        <v>22300000</v>
      </c>
      <c r="BI26" s="33">
        <f t="shared" si="9"/>
        <v>22700000</v>
      </c>
      <c r="BJ26" s="33">
        <f t="shared" si="9"/>
        <v>23100000</v>
      </c>
      <c r="BK26" s="33">
        <f t="shared" si="9"/>
        <v>23500000</v>
      </c>
    </row>
    <row r="27" ht="24.75" customHeight="1">
      <c r="A27" s="1"/>
      <c r="B27" s="1"/>
      <c r="C27" s="1" t="s">
        <v>121</v>
      </c>
      <c r="D27" s="31">
        <f t="shared" ref="D27:BK27" si="10">MAX(0,D25-D24)</f>
        <v>100000</v>
      </c>
      <c r="E27" s="31">
        <f t="shared" si="10"/>
        <v>0</v>
      </c>
      <c r="F27" s="31">
        <f t="shared" si="10"/>
        <v>0</v>
      </c>
      <c r="G27" s="31">
        <f t="shared" si="10"/>
        <v>0</v>
      </c>
      <c r="H27" s="31">
        <f t="shared" si="10"/>
        <v>0</v>
      </c>
      <c r="I27" s="31">
        <f t="shared" si="10"/>
        <v>0</v>
      </c>
      <c r="J27" s="31">
        <f t="shared" si="10"/>
        <v>0</v>
      </c>
      <c r="K27" s="31">
        <f t="shared" si="10"/>
        <v>0</v>
      </c>
      <c r="L27" s="33">
        <f t="shared" si="10"/>
        <v>0</v>
      </c>
      <c r="M27" s="33">
        <f t="shared" si="10"/>
        <v>0</v>
      </c>
      <c r="N27" s="33">
        <f t="shared" si="10"/>
        <v>0</v>
      </c>
      <c r="O27" s="33">
        <f t="shared" si="10"/>
        <v>0</v>
      </c>
      <c r="P27" s="33">
        <f t="shared" si="10"/>
        <v>0</v>
      </c>
      <c r="Q27" s="33">
        <f t="shared" si="10"/>
        <v>0</v>
      </c>
      <c r="R27" s="33">
        <f t="shared" si="10"/>
        <v>0</v>
      </c>
      <c r="S27" s="33">
        <f t="shared" si="10"/>
        <v>0</v>
      </c>
      <c r="T27" s="33">
        <f t="shared" si="10"/>
        <v>0</v>
      </c>
      <c r="U27" s="33">
        <f t="shared" si="10"/>
        <v>0</v>
      </c>
      <c r="V27" s="33">
        <f t="shared" si="10"/>
        <v>0</v>
      </c>
      <c r="W27" s="33">
        <f t="shared" si="10"/>
        <v>0</v>
      </c>
      <c r="X27" s="33">
        <f t="shared" si="10"/>
        <v>0</v>
      </c>
      <c r="Y27" s="33">
        <f t="shared" si="10"/>
        <v>0</v>
      </c>
      <c r="Z27" s="33">
        <f t="shared" si="10"/>
        <v>0</v>
      </c>
      <c r="AA27" s="33">
        <f t="shared" si="10"/>
        <v>0</v>
      </c>
      <c r="AB27" s="33">
        <f t="shared" si="10"/>
        <v>0</v>
      </c>
      <c r="AC27" s="33">
        <f t="shared" si="10"/>
        <v>0</v>
      </c>
      <c r="AD27" s="33">
        <f t="shared" si="10"/>
        <v>0</v>
      </c>
      <c r="AE27" s="33">
        <f t="shared" si="10"/>
        <v>0</v>
      </c>
      <c r="AF27" s="33">
        <f t="shared" si="10"/>
        <v>0</v>
      </c>
      <c r="AG27" s="33">
        <f t="shared" si="10"/>
        <v>0</v>
      </c>
      <c r="AH27" s="33">
        <f t="shared" si="10"/>
        <v>0</v>
      </c>
      <c r="AI27" s="33">
        <f t="shared" si="10"/>
        <v>0</v>
      </c>
      <c r="AJ27" s="33">
        <f t="shared" si="10"/>
        <v>0</v>
      </c>
      <c r="AK27" s="33">
        <f t="shared" si="10"/>
        <v>0</v>
      </c>
      <c r="AL27" s="33">
        <f t="shared" si="10"/>
        <v>0</v>
      </c>
      <c r="AM27" s="33">
        <f t="shared" si="10"/>
        <v>0</v>
      </c>
      <c r="AN27" s="33">
        <f t="shared" si="10"/>
        <v>0</v>
      </c>
      <c r="AO27" s="33">
        <f t="shared" si="10"/>
        <v>0</v>
      </c>
      <c r="AP27" s="33">
        <f t="shared" si="10"/>
        <v>0</v>
      </c>
      <c r="AQ27" s="33">
        <f t="shared" si="10"/>
        <v>0</v>
      </c>
      <c r="AR27" s="33">
        <f t="shared" si="10"/>
        <v>0</v>
      </c>
      <c r="AS27" s="33">
        <f t="shared" si="10"/>
        <v>0</v>
      </c>
      <c r="AT27" s="33">
        <f t="shared" si="10"/>
        <v>0</v>
      </c>
      <c r="AU27" s="33">
        <f t="shared" si="10"/>
        <v>0</v>
      </c>
      <c r="AV27" s="33">
        <f t="shared" si="10"/>
        <v>0</v>
      </c>
      <c r="AW27" s="33">
        <f t="shared" si="10"/>
        <v>0</v>
      </c>
      <c r="AX27" s="33">
        <f t="shared" si="10"/>
        <v>0</v>
      </c>
      <c r="AY27" s="33">
        <f t="shared" si="10"/>
        <v>0</v>
      </c>
      <c r="AZ27" s="33">
        <f t="shared" si="10"/>
        <v>0</v>
      </c>
      <c r="BA27" s="33">
        <f t="shared" si="10"/>
        <v>0</v>
      </c>
      <c r="BB27" s="33">
        <f t="shared" si="10"/>
        <v>0</v>
      </c>
      <c r="BC27" s="33">
        <f t="shared" si="10"/>
        <v>0</v>
      </c>
      <c r="BD27" s="33">
        <f t="shared" si="10"/>
        <v>0</v>
      </c>
      <c r="BE27" s="33">
        <f t="shared" si="10"/>
        <v>0</v>
      </c>
      <c r="BF27" s="33">
        <f t="shared" si="10"/>
        <v>0</v>
      </c>
      <c r="BG27" s="33">
        <f t="shared" si="10"/>
        <v>0</v>
      </c>
      <c r="BH27" s="33">
        <f t="shared" si="10"/>
        <v>0</v>
      </c>
      <c r="BI27" s="33">
        <f t="shared" si="10"/>
        <v>0</v>
      </c>
      <c r="BJ27" s="33">
        <f t="shared" si="10"/>
        <v>0</v>
      </c>
      <c r="BK27" s="33">
        <f t="shared" si="10"/>
        <v>0</v>
      </c>
    </row>
    <row r="28" ht="24.75" customHeight="1">
      <c r="A28" s="1"/>
      <c r="B28" s="1"/>
      <c r="C28" s="1" t="s">
        <v>122</v>
      </c>
      <c r="D28" s="44" t="str">
        <f t="shared" ref="D28:BK28" si="11">IF(D24&lt;0,"Déficit",IF(D24&lt;D25,"Bajo mínimo","Disponible"))</f>
        <v>Bajo mínimo</v>
      </c>
      <c r="E28" s="44" t="str">
        <f t="shared" si="11"/>
        <v>Disponible</v>
      </c>
      <c r="F28" s="44" t="str">
        <f t="shared" si="11"/>
        <v>Disponible</v>
      </c>
      <c r="G28" s="44" t="str">
        <f t="shared" si="11"/>
        <v>Disponible</v>
      </c>
      <c r="H28" s="44" t="str">
        <f t="shared" si="11"/>
        <v>Disponible</v>
      </c>
      <c r="I28" s="44" t="str">
        <f t="shared" si="11"/>
        <v>Disponible</v>
      </c>
      <c r="J28" s="44" t="str">
        <f t="shared" si="11"/>
        <v>Disponible</v>
      </c>
      <c r="K28" s="44" t="str">
        <f t="shared" si="11"/>
        <v>Disponible</v>
      </c>
      <c r="L28" s="45" t="str">
        <f t="shared" si="11"/>
        <v>Disponible</v>
      </c>
      <c r="M28" s="45" t="str">
        <f t="shared" si="11"/>
        <v>Disponible</v>
      </c>
      <c r="N28" s="45" t="str">
        <f t="shared" si="11"/>
        <v>Disponible</v>
      </c>
      <c r="O28" s="45" t="str">
        <f t="shared" si="11"/>
        <v>Disponible</v>
      </c>
      <c r="P28" s="45" t="str">
        <f t="shared" si="11"/>
        <v>Disponible</v>
      </c>
      <c r="Q28" s="45" t="str">
        <f t="shared" si="11"/>
        <v>Disponible</v>
      </c>
      <c r="R28" s="45" t="str">
        <f t="shared" si="11"/>
        <v>Disponible</v>
      </c>
      <c r="S28" s="45" t="str">
        <f t="shared" si="11"/>
        <v>Disponible</v>
      </c>
      <c r="T28" s="45" t="str">
        <f t="shared" si="11"/>
        <v>Disponible</v>
      </c>
      <c r="U28" s="45" t="str">
        <f t="shared" si="11"/>
        <v>Disponible</v>
      </c>
      <c r="V28" s="45" t="str">
        <f t="shared" si="11"/>
        <v>Disponible</v>
      </c>
      <c r="W28" s="45" t="str">
        <f t="shared" si="11"/>
        <v>Disponible</v>
      </c>
      <c r="X28" s="45" t="str">
        <f t="shared" si="11"/>
        <v>Disponible</v>
      </c>
      <c r="Y28" s="45" t="str">
        <f t="shared" si="11"/>
        <v>Disponible</v>
      </c>
      <c r="Z28" s="45" t="str">
        <f t="shared" si="11"/>
        <v>Disponible</v>
      </c>
      <c r="AA28" s="45" t="str">
        <f t="shared" si="11"/>
        <v>Disponible</v>
      </c>
      <c r="AB28" s="45" t="str">
        <f t="shared" si="11"/>
        <v>Disponible</v>
      </c>
      <c r="AC28" s="45" t="str">
        <f t="shared" si="11"/>
        <v>Disponible</v>
      </c>
      <c r="AD28" s="45" t="str">
        <f t="shared" si="11"/>
        <v>Disponible</v>
      </c>
      <c r="AE28" s="45" t="str">
        <f t="shared" si="11"/>
        <v>Disponible</v>
      </c>
      <c r="AF28" s="45" t="str">
        <f t="shared" si="11"/>
        <v>Disponible</v>
      </c>
      <c r="AG28" s="45" t="str">
        <f t="shared" si="11"/>
        <v>Disponible</v>
      </c>
      <c r="AH28" s="45" t="str">
        <f t="shared" si="11"/>
        <v>Disponible</v>
      </c>
      <c r="AI28" s="45" t="str">
        <f t="shared" si="11"/>
        <v>Disponible</v>
      </c>
      <c r="AJ28" s="45" t="str">
        <f t="shared" si="11"/>
        <v>Disponible</v>
      </c>
      <c r="AK28" s="45" t="str">
        <f t="shared" si="11"/>
        <v>Disponible</v>
      </c>
      <c r="AL28" s="45" t="str">
        <f t="shared" si="11"/>
        <v>Disponible</v>
      </c>
      <c r="AM28" s="45" t="str">
        <f t="shared" si="11"/>
        <v>Disponible</v>
      </c>
      <c r="AN28" s="45" t="str">
        <f t="shared" si="11"/>
        <v>Disponible</v>
      </c>
      <c r="AO28" s="45" t="str">
        <f t="shared" si="11"/>
        <v>Disponible</v>
      </c>
      <c r="AP28" s="45" t="str">
        <f t="shared" si="11"/>
        <v>Disponible</v>
      </c>
      <c r="AQ28" s="45" t="str">
        <f t="shared" si="11"/>
        <v>Disponible</v>
      </c>
      <c r="AR28" s="45" t="str">
        <f t="shared" si="11"/>
        <v>Disponible</v>
      </c>
      <c r="AS28" s="45" t="str">
        <f t="shared" si="11"/>
        <v>Disponible</v>
      </c>
      <c r="AT28" s="45" t="str">
        <f t="shared" si="11"/>
        <v>Disponible</v>
      </c>
      <c r="AU28" s="45" t="str">
        <f t="shared" si="11"/>
        <v>Disponible</v>
      </c>
      <c r="AV28" s="45" t="str">
        <f t="shared" si="11"/>
        <v>Disponible</v>
      </c>
      <c r="AW28" s="45" t="str">
        <f t="shared" si="11"/>
        <v>Disponible</v>
      </c>
      <c r="AX28" s="45" t="str">
        <f t="shared" si="11"/>
        <v>Disponible</v>
      </c>
      <c r="AY28" s="45" t="str">
        <f t="shared" si="11"/>
        <v>Disponible</v>
      </c>
      <c r="AZ28" s="45" t="str">
        <f t="shared" si="11"/>
        <v>Disponible</v>
      </c>
      <c r="BA28" s="45" t="str">
        <f t="shared" si="11"/>
        <v>Disponible</v>
      </c>
      <c r="BB28" s="45" t="str">
        <f t="shared" si="11"/>
        <v>Disponible</v>
      </c>
      <c r="BC28" s="45" t="str">
        <f t="shared" si="11"/>
        <v>Disponible</v>
      </c>
      <c r="BD28" s="45" t="str">
        <f t="shared" si="11"/>
        <v>Disponible</v>
      </c>
      <c r="BE28" s="45" t="str">
        <f t="shared" si="11"/>
        <v>Disponible</v>
      </c>
      <c r="BF28" s="45" t="str">
        <f t="shared" si="11"/>
        <v>Disponible</v>
      </c>
      <c r="BG28" s="45" t="str">
        <f t="shared" si="11"/>
        <v>Disponible</v>
      </c>
      <c r="BH28" s="45" t="str">
        <f t="shared" si="11"/>
        <v>Disponible</v>
      </c>
      <c r="BI28" s="45" t="str">
        <f t="shared" si="11"/>
        <v>Disponible</v>
      </c>
      <c r="BJ28" s="45" t="str">
        <f t="shared" si="11"/>
        <v>Disponible</v>
      </c>
      <c r="BK28" s="45" t="str">
        <f t="shared" si="11"/>
        <v>Disponible</v>
      </c>
    </row>
    <row r="29" ht="24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ht="24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ht="24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ht="24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ht="24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ht="24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ht="24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ht="24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ht="24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ht="24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ht="24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ht="24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ht="24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ht="24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ht="24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ht="24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ht="24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ht="24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ht="24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ht="24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ht="24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ht="24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ht="24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ht="24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ht="24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ht="24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ht="24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ht="24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D28:BK28">
    <cfRule type="containsText" dxfId="0" priority="1" operator="containsText" text="Déficit">
      <formula>NOT(ISERROR(SEARCH(("Déficit"),(D28))))</formula>
    </cfRule>
  </conditionalFormatting>
  <conditionalFormatting sqref="D28:BK28">
    <cfRule type="containsText" dxfId="1" priority="2" operator="containsText" text="Bajo mínimo">
      <formula>NOT(ISERROR(SEARCH(("Bajo mínimo"),(D28))))</formula>
    </cfRule>
  </conditionalFormatting>
  <printOptions/>
  <pageMargins bottom="0.75" footer="0.0" header="0.0" left="0.7" right="0.7" top="0.75"/>
  <pageSetup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B2C3"/>
    <pageSetUpPr/>
  </sheetPr>
  <sheetViews>
    <sheetView showGridLines="0" workbookViewId="0">
      <pane xSplit="4.0" ySplit="5.0" topLeftCell="E6" activePane="bottomRight" state="frozen"/>
      <selection activeCell="E1" sqref="E1" pane="topRight"/>
      <selection activeCell="A6" sqref="A6" pane="bottomLeft"/>
      <selection activeCell="E6" sqref="E6" pane="bottomRight"/>
    </sheetView>
  </sheetViews>
  <sheetFormatPr customHeight="1" defaultColWidth="12.63" defaultRowHeight="15.0"/>
  <cols>
    <col customWidth="1" min="1" max="2" width="3.0"/>
    <col customWidth="1" min="3" max="3" width="36.0"/>
    <col customWidth="1" min="4" max="4" width="30.0"/>
    <col customWidth="1" min="5" max="64" width="17.0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24.75" customHeight="1">
      <c r="A2" s="1"/>
      <c r="B2" s="1"/>
      <c r="C2" s="2" t="s">
        <v>55</v>
      </c>
      <c r="D2" s="1"/>
      <c r="E2" s="1"/>
      <c r="F2" s="1"/>
      <c r="G2" s="1"/>
      <c r="H2" s="1"/>
      <c r="I2" s="1"/>
      <c r="J2" s="1"/>
      <c r="K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ht="30.0" customHeight="1">
      <c r="A5" s="1"/>
      <c r="B5" s="1"/>
      <c r="C5" s="20" t="s">
        <v>56</v>
      </c>
      <c r="D5" s="20" t="s">
        <v>57</v>
      </c>
      <c r="E5" s="25">
        <f>Configuracion!$D$7</f>
        <v>46327</v>
      </c>
      <c r="F5" s="25">
        <f t="shared" ref="F5:BL5" si="1">EDATE(E5,1)</f>
        <v>46357</v>
      </c>
      <c r="G5" s="25">
        <f t="shared" si="1"/>
        <v>46388</v>
      </c>
      <c r="H5" s="25">
        <f t="shared" si="1"/>
        <v>46419</v>
      </c>
      <c r="I5" s="25">
        <f t="shared" si="1"/>
        <v>46447</v>
      </c>
      <c r="J5" s="25">
        <f t="shared" si="1"/>
        <v>46478</v>
      </c>
      <c r="K5" s="25">
        <f t="shared" si="1"/>
        <v>46508</v>
      </c>
      <c r="L5" s="35">
        <f t="shared" si="1"/>
        <v>46539</v>
      </c>
      <c r="M5" s="35">
        <f t="shared" si="1"/>
        <v>46569</v>
      </c>
      <c r="N5" s="35">
        <f t="shared" si="1"/>
        <v>46600</v>
      </c>
      <c r="O5" s="35">
        <f t="shared" si="1"/>
        <v>46631</v>
      </c>
      <c r="P5" s="35">
        <f t="shared" si="1"/>
        <v>46661</v>
      </c>
      <c r="Q5" s="35">
        <f t="shared" si="1"/>
        <v>46692</v>
      </c>
      <c r="R5" s="35">
        <f t="shared" si="1"/>
        <v>46722</v>
      </c>
      <c r="S5" s="35">
        <f t="shared" si="1"/>
        <v>46753</v>
      </c>
      <c r="T5" s="35">
        <f t="shared" si="1"/>
        <v>46784</v>
      </c>
      <c r="U5" s="35">
        <f t="shared" si="1"/>
        <v>46813</v>
      </c>
      <c r="V5" s="35">
        <f t="shared" si="1"/>
        <v>46844</v>
      </c>
      <c r="W5" s="35">
        <f t="shared" si="1"/>
        <v>46874</v>
      </c>
      <c r="X5" s="35">
        <f t="shared" si="1"/>
        <v>46905</v>
      </c>
      <c r="Y5" s="35">
        <f t="shared" si="1"/>
        <v>46935</v>
      </c>
      <c r="Z5" s="35">
        <f t="shared" si="1"/>
        <v>46966</v>
      </c>
      <c r="AA5" s="35">
        <f t="shared" si="1"/>
        <v>46997</v>
      </c>
      <c r="AB5" s="35">
        <f t="shared" si="1"/>
        <v>47027</v>
      </c>
      <c r="AC5" s="35">
        <f t="shared" si="1"/>
        <v>47058</v>
      </c>
      <c r="AD5" s="35">
        <f t="shared" si="1"/>
        <v>47088</v>
      </c>
      <c r="AE5" s="35">
        <f t="shared" si="1"/>
        <v>47119</v>
      </c>
      <c r="AF5" s="35">
        <f t="shared" si="1"/>
        <v>47150</v>
      </c>
      <c r="AG5" s="35">
        <f t="shared" si="1"/>
        <v>47178</v>
      </c>
      <c r="AH5" s="35">
        <f t="shared" si="1"/>
        <v>47209</v>
      </c>
      <c r="AI5" s="35">
        <f t="shared" si="1"/>
        <v>47239</v>
      </c>
      <c r="AJ5" s="35">
        <f t="shared" si="1"/>
        <v>47270</v>
      </c>
      <c r="AK5" s="35">
        <f t="shared" si="1"/>
        <v>47300</v>
      </c>
      <c r="AL5" s="35">
        <f t="shared" si="1"/>
        <v>47331</v>
      </c>
      <c r="AM5" s="35">
        <f t="shared" si="1"/>
        <v>47362</v>
      </c>
      <c r="AN5" s="35">
        <f t="shared" si="1"/>
        <v>47392</v>
      </c>
      <c r="AO5" s="35">
        <f t="shared" si="1"/>
        <v>47423</v>
      </c>
      <c r="AP5" s="35">
        <f t="shared" si="1"/>
        <v>47453</v>
      </c>
      <c r="AQ5" s="35">
        <f t="shared" si="1"/>
        <v>47484</v>
      </c>
      <c r="AR5" s="35">
        <f t="shared" si="1"/>
        <v>47515</v>
      </c>
      <c r="AS5" s="35">
        <f t="shared" si="1"/>
        <v>47543</v>
      </c>
      <c r="AT5" s="35">
        <f t="shared" si="1"/>
        <v>47574</v>
      </c>
      <c r="AU5" s="35">
        <f t="shared" si="1"/>
        <v>47604</v>
      </c>
      <c r="AV5" s="35">
        <f t="shared" si="1"/>
        <v>47635</v>
      </c>
      <c r="AW5" s="35">
        <f t="shared" si="1"/>
        <v>47665</v>
      </c>
      <c r="AX5" s="35">
        <f t="shared" si="1"/>
        <v>47696</v>
      </c>
      <c r="AY5" s="35">
        <f t="shared" si="1"/>
        <v>47727</v>
      </c>
      <c r="AZ5" s="35">
        <f t="shared" si="1"/>
        <v>47757</v>
      </c>
      <c r="BA5" s="35">
        <f t="shared" si="1"/>
        <v>47788</v>
      </c>
      <c r="BB5" s="35">
        <f t="shared" si="1"/>
        <v>47818</v>
      </c>
      <c r="BC5" s="35">
        <f t="shared" si="1"/>
        <v>47849</v>
      </c>
      <c r="BD5" s="35">
        <f t="shared" si="1"/>
        <v>47880</v>
      </c>
      <c r="BE5" s="35">
        <f t="shared" si="1"/>
        <v>47908</v>
      </c>
      <c r="BF5" s="35">
        <f t="shared" si="1"/>
        <v>47939</v>
      </c>
      <c r="BG5" s="35">
        <f t="shared" si="1"/>
        <v>47969</v>
      </c>
      <c r="BH5" s="35">
        <f t="shared" si="1"/>
        <v>48000</v>
      </c>
      <c r="BI5" s="35">
        <f t="shared" si="1"/>
        <v>48030</v>
      </c>
      <c r="BJ5" s="35">
        <f t="shared" si="1"/>
        <v>48061</v>
      </c>
      <c r="BK5" s="35">
        <f t="shared" si="1"/>
        <v>48092</v>
      </c>
      <c r="BL5" s="35">
        <f t="shared" si="1"/>
        <v>48122</v>
      </c>
    </row>
    <row r="6" ht="24.75" customHeight="1">
      <c r="A6" s="1"/>
      <c r="B6" s="1"/>
      <c r="C6" s="18" t="s">
        <v>58</v>
      </c>
      <c r="D6" s="18" t="s">
        <v>59</v>
      </c>
      <c r="E6" s="22">
        <v>3000000.0</v>
      </c>
      <c r="F6" s="22">
        <v>3000000.0</v>
      </c>
      <c r="G6" s="22">
        <v>3000000.0</v>
      </c>
      <c r="H6" s="22">
        <v>3000000.0</v>
      </c>
      <c r="I6" s="22">
        <v>3000000.0</v>
      </c>
      <c r="J6" s="22">
        <v>3000000.0</v>
      </c>
      <c r="K6" s="22">
        <v>3000000.0</v>
      </c>
      <c r="L6" s="37">
        <v>3000000.0</v>
      </c>
      <c r="M6" s="37">
        <v>3000000.0</v>
      </c>
      <c r="N6" s="37">
        <v>3000000.0</v>
      </c>
      <c r="O6" s="37">
        <v>3000000.0</v>
      </c>
      <c r="P6" s="37">
        <v>3000000.0</v>
      </c>
      <c r="Q6" s="37">
        <v>3000000.0</v>
      </c>
      <c r="R6" s="37">
        <v>3000000.0</v>
      </c>
      <c r="S6" s="37">
        <v>3000000.0</v>
      </c>
      <c r="T6" s="37">
        <v>3000000.0</v>
      </c>
      <c r="U6" s="37">
        <v>3000000.0</v>
      </c>
      <c r="V6" s="37">
        <v>3000000.0</v>
      </c>
      <c r="W6" s="37">
        <v>3000000.0</v>
      </c>
      <c r="X6" s="37">
        <v>3000000.0</v>
      </c>
      <c r="Y6" s="37">
        <v>3000000.0</v>
      </c>
      <c r="Z6" s="37">
        <v>3000000.0</v>
      </c>
      <c r="AA6" s="37">
        <v>3000000.0</v>
      </c>
      <c r="AB6" s="37">
        <v>3000000.0</v>
      </c>
      <c r="AC6" s="37">
        <v>3000000.0</v>
      </c>
      <c r="AD6" s="37">
        <v>3000000.0</v>
      </c>
      <c r="AE6" s="37">
        <v>3000000.0</v>
      </c>
      <c r="AF6" s="37">
        <v>3000000.0</v>
      </c>
      <c r="AG6" s="37">
        <v>3000000.0</v>
      </c>
      <c r="AH6" s="37">
        <v>3000000.0</v>
      </c>
      <c r="AI6" s="37">
        <v>3000000.0</v>
      </c>
      <c r="AJ6" s="37">
        <v>3000000.0</v>
      </c>
      <c r="AK6" s="37">
        <v>3000000.0</v>
      </c>
      <c r="AL6" s="37">
        <v>3000000.0</v>
      </c>
      <c r="AM6" s="37">
        <v>3000000.0</v>
      </c>
      <c r="AN6" s="37">
        <v>3000000.0</v>
      </c>
      <c r="AO6" s="37">
        <v>3000000.0</v>
      </c>
      <c r="AP6" s="37">
        <v>3000000.0</v>
      </c>
      <c r="AQ6" s="37">
        <v>3000000.0</v>
      </c>
      <c r="AR6" s="37">
        <v>3000000.0</v>
      </c>
      <c r="AS6" s="37">
        <v>3000000.0</v>
      </c>
      <c r="AT6" s="37">
        <v>3000000.0</v>
      </c>
      <c r="AU6" s="37">
        <v>3000000.0</v>
      </c>
      <c r="AV6" s="37">
        <v>3000000.0</v>
      </c>
      <c r="AW6" s="37">
        <v>3000000.0</v>
      </c>
      <c r="AX6" s="37">
        <v>3000000.0</v>
      </c>
      <c r="AY6" s="37">
        <v>3000000.0</v>
      </c>
      <c r="AZ6" s="37">
        <v>3000000.0</v>
      </c>
      <c r="BA6" s="37">
        <v>3000000.0</v>
      </c>
      <c r="BB6" s="37">
        <v>3000000.0</v>
      </c>
      <c r="BC6" s="37">
        <v>3000000.0</v>
      </c>
      <c r="BD6" s="37">
        <v>3000000.0</v>
      </c>
      <c r="BE6" s="37">
        <v>3000000.0</v>
      </c>
      <c r="BF6" s="37">
        <v>3000000.0</v>
      </c>
      <c r="BG6" s="37">
        <v>3000000.0</v>
      </c>
      <c r="BH6" s="37">
        <v>3000000.0</v>
      </c>
      <c r="BI6" s="37">
        <v>3000000.0</v>
      </c>
      <c r="BJ6" s="37">
        <v>3000000.0</v>
      </c>
      <c r="BK6" s="37">
        <v>3000000.0</v>
      </c>
      <c r="BL6" s="37">
        <v>3000000.0</v>
      </c>
    </row>
    <row r="7" ht="24.75" customHeight="1">
      <c r="A7" s="1"/>
      <c r="B7" s="1"/>
      <c r="C7" s="18" t="s">
        <v>75</v>
      </c>
      <c r="D7" s="18" t="s">
        <v>77</v>
      </c>
      <c r="E7" s="22">
        <v>1000000.0</v>
      </c>
      <c r="F7" s="22">
        <v>1000000.0</v>
      </c>
      <c r="G7" s="22">
        <v>1000000.0</v>
      </c>
      <c r="H7" s="22">
        <v>1000000.0</v>
      </c>
      <c r="I7" s="22">
        <v>1000000.0</v>
      </c>
      <c r="J7" s="22">
        <v>1000000.0</v>
      </c>
      <c r="K7" s="22">
        <v>1000000.0</v>
      </c>
      <c r="L7" s="37">
        <v>1000000.0</v>
      </c>
      <c r="M7" s="37">
        <v>1000000.0</v>
      </c>
      <c r="N7" s="37">
        <v>1000000.0</v>
      </c>
      <c r="O7" s="37">
        <v>1000000.0</v>
      </c>
      <c r="P7" s="37">
        <v>1000000.0</v>
      </c>
      <c r="Q7" s="37">
        <v>1000000.0</v>
      </c>
      <c r="R7" s="37">
        <v>1000000.0</v>
      </c>
      <c r="S7" s="37">
        <v>1000000.0</v>
      </c>
      <c r="T7" s="37">
        <v>1000000.0</v>
      </c>
      <c r="U7" s="37">
        <v>1000000.0</v>
      </c>
      <c r="V7" s="37">
        <v>1000000.0</v>
      </c>
      <c r="W7" s="37">
        <v>1000000.0</v>
      </c>
      <c r="X7" s="37">
        <v>1000000.0</v>
      </c>
      <c r="Y7" s="37">
        <v>1000000.0</v>
      </c>
      <c r="Z7" s="37">
        <v>1000000.0</v>
      </c>
      <c r="AA7" s="37">
        <v>1000000.0</v>
      </c>
      <c r="AB7" s="37">
        <v>1000000.0</v>
      </c>
      <c r="AC7" s="37">
        <v>1000000.0</v>
      </c>
      <c r="AD7" s="37">
        <v>1000000.0</v>
      </c>
      <c r="AE7" s="37">
        <v>1000000.0</v>
      </c>
      <c r="AF7" s="37">
        <v>1000000.0</v>
      </c>
      <c r="AG7" s="37">
        <v>1000000.0</v>
      </c>
      <c r="AH7" s="37">
        <v>1000000.0</v>
      </c>
      <c r="AI7" s="37">
        <v>1000000.0</v>
      </c>
      <c r="AJ7" s="37">
        <v>1000000.0</v>
      </c>
      <c r="AK7" s="37">
        <v>1000000.0</v>
      </c>
      <c r="AL7" s="37">
        <v>1000000.0</v>
      </c>
      <c r="AM7" s="37">
        <v>1000000.0</v>
      </c>
      <c r="AN7" s="37">
        <v>1000000.0</v>
      </c>
      <c r="AO7" s="37">
        <v>1000000.0</v>
      </c>
      <c r="AP7" s="37">
        <v>1000000.0</v>
      </c>
      <c r="AQ7" s="37">
        <v>1000000.0</v>
      </c>
      <c r="AR7" s="37">
        <v>1000000.0</v>
      </c>
      <c r="AS7" s="37">
        <v>1000000.0</v>
      </c>
      <c r="AT7" s="37">
        <v>1000000.0</v>
      </c>
      <c r="AU7" s="37">
        <v>1000000.0</v>
      </c>
      <c r="AV7" s="37">
        <v>1000000.0</v>
      </c>
      <c r="AW7" s="37">
        <v>1000000.0</v>
      </c>
      <c r="AX7" s="37">
        <v>1000000.0</v>
      </c>
      <c r="AY7" s="37">
        <v>1000000.0</v>
      </c>
      <c r="AZ7" s="37">
        <v>1000000.0</v>
      </c>
      <c r="BA7" s="37">
        <v>1000000.0</v>
      </c>
      <c r="BB7" s="37">
        <v>1000000.0</v>
      </c>
      <c r="BC7" s="37">
        <v>1000000.0</v>
      </c>
      <c r="BD7" s="37">
        <v>1000000.0</v>
      </c>
      <c r="BE7" s="37">
        <v>1000000.0</v>
      </c>
      <c r="BF7" s="37">
        <v>1000000.0</v>
      </c>
      <c r="BG7" s="37">
        <v>1000000.0</v>
      </c>
      <c r="BH7" s="37">
        <v>1000000.0</v>
      </c>
      <c r="BI7" s="37">
        <v>1000000.0</v>
      </c>
      <c r="BJ7" s="37">
        <v>1000000.0</v>
      </c>
      <c r="BK7" s="37">
        <v>1000000.0</v>
      </c>
      <c r="BL7" s="37">
        <v>1000000.0</v>
      </c>
    </row>
    <row r="8" ht="24.75" customHeight="1">
      <c r="A8" s="1"/>
      <c r="B8" s="1"/>
      <c r="C8" s="18" t="s">
        <v>95</v>
      </c>
      <c r="D8" s="18" t="s">
        <v>77</v>
      </c>
      <c r="E8" s="22">
        <v>900000.0</v>
      </c>
      <c r="F8" s="22">
        <v>900000.0</v>
      </c>
      <c r="G8" s="22">
        <v>900000.0</v>
      </c>
      <c r="H8" s="22">
        <v>900000.0</v>
      </c>
      <c r="I8" s="22">
        <v>900000.0</v>
      </c>
      <c r="J8" s="22">
        <v>900000.0</v>
      </c>
      <c r="K8" s="22">
        <v>900000.0</v>
      </c>
      <c r="L8" s="37">
        <v>900000.0</v>
      </c>
      <c r="M8" s="37">
        <v>900000.0</v>
      </c>
      <c r="N8" s="37">
        <v>900000.0</v>
      </c>
      <c r="O8" s="37">
        <v>900000.0</v>
      </c>
      <c r="P8" s="37">
        <v>900000.0</v>
      </c>
      <c r="Q8" s="37">
        <v>900000.0</v>
      </c>
      <c r="R8" s="37">
        <v>900000.0</v>
      </c>
      <c r="S8" s="37">
        <v>900000.0</v>
      </c>
      <c r="T8" s="37">
        <v>900000.0</v>
      </c>
      <c r="U8" s="37">
        <v>900000.0</v>
      </c>
      <c r="V8" s="37">
        <v>900000.0</v>
      </c>
      <c r="W8" s="37">
        <v>900000.0</v>
      </c>
      <c r="X8" s="37">
        <v>900000.0</v>
      </c>
      <c r="Y8" s="37">
        <v>900000.0</v>
      </c>
      <c r="Z8" s="37">
        <v>900000.0</v>
      </c>
      <c r="AA8" s="37">
        <v>900000.0</v>
      </c>
      <c r="AB8" s="37">
        <v>900000.0</v>
      </c>
      <c r="AC8" s="37">
        <v>900000.0</v>
      </c>
      <c r="AD8" s="37">
        <v>900000.0</v>
      </c>
      <c r="AE8" s="37">
        <v>900000.0</v>
      </c>
      <c r="AF8" s="37">
        <v>900000.0</v>
      </c>
      <c r="AG8" s="37">
        <v>900000.0</v>
      </c>
      <c r="AH8" s="37">
        <v>900000.0</v>
      </c>
      <c r="AI8" s="37">
        <v>900000.0</v>
      </c>
      <c r="AJ8" s="37">
        <v>900000.0</v>
      </c>
      <c r="AK8" s="37">
        <v>900000.0</v>
      </c>
      <c r="AL8" s="37">
        <v>900000.0</v>
      </c>
      <c r="AM8" s="37">
        <v>900000.0</v>
      </c>
      <c r="AN8" s="37">
        <v>900000.0</v>
      </c>
      <c r="AO8" s="37">
        <v>900000.0</v>
      </c>
      <c r="AP8" s="37">
        <v>900000.0</v>
      </c>
      <c r="AQ8" s="37">
        <v>900000.0</v>
      </c>
      <c r="AR8" s="37">
        <v>900000.0</v>
      </c>
      <c r="AS8" s="37">
        <v>900000.0</v>
      </c>
      <c r="AT8" s="37">
        <v>900000.0</v>
      </c>
      <c r="AU8" s="37">
        <v>900000.0</v>
      </c>
      <c r="AV8" s="37">
        <v>900000.0</v>
      </c>
      <c r="AW8" s="37">
        <v>900000.0</v>
      </c>
      <c r="AX8" s="37">
        <v>900000.0</v>
      </c>
      <c r="AY8" s="37">
        <v>900000.0</v>
      </c>
      <c r="AZ8" s="37">
        <v>900000.0</v>
      </c>
      <c r="BA8" s="37">
        <v>900000.0</v>
      </c>
      <c r="BB8" s="37">
        <v>900000.0</v>
      </c>
      <c r="BC8" s="37">
        <v>900000.0</v>
      </c>
      <c r="BD8" s="37">
        <v>900000.0</v>
      </c>
      <c r="BE8" s="37">
        <v>900000.0</v>
      </c>
      <c r="BF8" s="37">
        <v>900000.0</v>
      </c>
      <c r="BG8" s="37">
        <v>900000.0</v>
      </c>
      <c r="BH8" s="37">
        <v>900000.0</v>
      </c>
      <c r="BI8" s="37">
        <v>900000.0</v>
      </c>
      <c r="BJ8" s="37">
        <v>900000.0</v>
      </c>
      <c r="BK8" s="37">
        <v>900000.0</v>
      </c>
      <c r="BL8" s="37">
        <v>900000.0</v>
      </c>
    </row>
    <row r="9" ht="24.75" customHeight="1">
      <c r="A9" s="1"/>
      <c r="B9" s="1"/>
      <c r="C9" s="18" t="s">
        <v>99</v>
      </c>
      <c r="D9" s="18" t="s">
        <v>77</v>
      </c>
      <c r="E9" s="22">
        <v>400000.0</v>
      </c>
      <c r="F9" s="22">
        <v>400000.0</v>
      </c>
      <c r="G9" s="22">
        <v>400000.0</v>
      </c>
      <c r="H9" s="22">
        <v>400000.0</v>
      </c>
      <c r="I9" s="22">
        <v>400000.0</v>
      </c>
      <c r="J9" s="22">
        <v>400000.0</v>
      </c>
      <c r="K9" s="22">
        <v>400000.0</v>
      </c>
      <c r="L9" s="37">
        <v>400000.0</v>
      </c>
      <c r="M9" s="37">
        <v>400000.0</v>
      </c>
      <c r="N9" s="37">
        <v>400000.0</v>
      </c>
      <c r="O9" s="37">
        <v>400000.0</v>
      </c>
      <c r="P9" s="37">
        <v>400000.0</v>
      </c>
      <c r="Q9" s="37">
        <v>400000.0</v>
      </c>
      <c r="R9" s="37">
        <v>400000.0</v>
      </c>
      <c r="S9" s="37">
        <v>400000.0</v>
      </c>
      <c r="T9" s="37">
        <v>400000.0</v>
      </c>
      <c r="U9" s="37">
        <v>400000.0</v>
      </c>
      <c r="V9" s="37">
        <v>400000.0</v>
      </c>
      <c r="W9" s="37">
        <v>400000.0</v>
      </c>
      <c r="X9" s="37">
        <v>400000.0</v>
      </c>
      <c r="Y9" s="37">
        <v>400000.0</v>
      </c>
      <c r="Z9" s="37">
        <v>400000.0</v>
      </c>
      <c r="AA9" s="37">
        <v>400000.0</v>
      </c>
      <c r="AB9" s="37">
        <v>400000.0</v>
      </c>
      <c r="AC9" s="37">
        <v>400000.0</v>
      </c>
      <c r="AD9" s="37">
        <v>400000.0</v>
      </c>
      <c r="AE9" s="37">
        <v>400000.0</v>
      </c>
      <c r="AF9" s="37">
        <v>400000.0</v>
      </c>
      <c r="AG9" s="37">
        <v>400000.0</v>
      </c>
      <c r="AH9" s="37">
        <v>400000.0</v>
      </c>
      <c r="AI9" s="37">
        <v>400000.0</v>
      </c>
      <c r="AJ9" s="37">
        <v>400000.0</v>
      </c>
      <c r="AK9" s="37">
        <v>400000.0</v>
      </c>
      <c r="AL9" s="37">
        <v>400000.0</v>
      </c>
      <c r="AM9" s="37">
        <v>400000.0</v>
      </c>
      <c r="AN9" s="37">
        <v>400000.0</v>
      </c>
      <c r="AO9" s="37">
        <v>400000.0</v>
      </c>
      <c r="AP9" s="37">
        <v>400000.0</v>
      </c>
      <c r="AQ9" s="37">
        <v>400000.0</v>
      </c>
      <c r="AR9" s="37">
        <v>400000.0</v>
      </c>
      <c r="AS9" s="37">
        <v>400000.0</v>
      </c>
      <c r="AT9" s="37">
        <v>400000.0</v>
      </c>
      <c r="AU9" s="37">
        <v>400000.0</v>
      </c>
      <c r="AV9" s="37">
        <v>400000.0</v>
      </c>
      <c r="AW9" s="37">
        <v>400000.0</v>
      </c>
      <c r="AX9" s="37">
        <v>400000.0</v>
      </c>
      <c r="AY9" s="37">
        <v>400000.0</v>
      </c>
      <c r="AZ9" s="37">
        <v>400000.0</v>
      </c>
      <c r="BA9" s="37">
        <v>400000.0</v>
      </c>
      <c r="BB9" s="37">
        <v>400000.0</v>
      </c>
      <c r="BC9" s="37">
        <v>400000.0</v>
      </c>
      <c r="BD9" s="37">
        <v>400000.0</v>
      </c>
      <c r="BE9" s="37">
        <v>400000.0</v>
      </c>
      <c r="BF9" s="37">
        <v>400000.0</v>
      </c>
      <c r="BG9" s="37">
        <v>400000.0</v>
      </c>
      <c r="BH9" s="37">
        <v>400000.0</v>
      </c>
      <c r="BI9" s="37">
        <v>400000.0</v>
      </c>
      <c r="BJ9" s="37">
        <v>400000.0</v>
      </c>
      <c r="BK9" s="37">
        <v>400000.0</v>
      </c>
      <c r="BL9" s="37">
        <v>400000.0</v>
      </c>
    </row>
    <row r="10" ht="24.75" customHeight="1">
      <c r="A10" s="1"/>
      <c r="B10" s="1"/>
      <c r="C10" s="18" t="s">
        <v>100</v>
      </c>
      <c r="D10" s="18" t="s">
        <v>77</v>
      </c>
      <c r="E10" s="22">
        <v>150000.0</v>
      </c>
      <c r="F10" s="22">
        <v>150000.0</v>
      </c>
      <c r="G10" s="22">
        <v>150000.0</v>
      </c>
      <c r="H10" s="22">
        <v>150000.0</v>
      </c>
      <c r="I10" s="22">
        <v>150000.0</v>
      </c>
      <c r="J10" s="22">
        <v>150000.0</v>
      </c>
      <c r="K10" s="22">
        <v>150000.0</v>
      </c>
      <c r="L10" s="37">
        <v>150000.0</v>
      </c>
      <c r="M10" s="37">
        <v>150000.0</v>
      </c>
      <c r="N10" s="37">
        <v>150000.0</v>
      </c>
      <c r="O10" s="37">
        <v>150000.0</v>
      </c>
      <c r="P10" s="37">
        <v>150000.0</v>
      </c>
      <c r="Q10" s="37">
        <v>150000.0</v>
      </c>
      <c r="R10" s="37">
        <v>150000.0</v>
      </c>
      <c r="S10" s="37">
        <v>150000.0</v>
      </c>
      <c r="T10" s="37">
        <v>150000.0</v>
      </c>
      <c r="U10" s="37">
        <v>150000.0</v>
      </c>
      <c r="V10" s="37">
        <v>150000.0</v>
      </c>
      <c r="W10" s="37">
        <v>150000.0</v>
      </c>
      <c r="X10" s="37">
        <v>150000.0</v>
      </c>
      <c r="Y10" s="37">
        <v>150000.0</v>
      </c>
      <c r="Z10" s="37">
        <v>150000.0</v>
      </c>
      <c r="AA10" s="37">
        <v>150000.0</v>
      </c>
      <c r="AB10" s="37">
        <v>150000.0</v>
      </c>
      <c r="AC10" s="37">
        <v>150000.0</v>
      </c>
      <c r="AD10" s="37">
        <v>150000.0</v>
      </c>
      <c r="AE10" s="37">
        <v>150000.0</v>
      </c>
      <c r="AF10" s="37">
        <v>150000.0</v>
      </c>
      <c r="AG10" s="37">
        <v>150000.0</v>
      </c>
      <c r="AH10" s="37">
        <v>150000.0</v>
      </c>
      <c r="AI10" s="37">
        <v>150000.0</v>
      </c>
      <c r="AJ10" s="37">
        <v>150000.0</v>
      </c>
      <c r="AK10" s="37">
        <v>150000.0</v>
      </c>
      <c r="AL10" s="37">
        <v>150000.0</v>
      </c>
      <c r="AM10" s="37">
        <v>150000.0</v>
      </c>
      <c r="AN10" s="37">
        <v>150000.0</v>
      </c>
      <c r="AO10" s="37">
        <v>150000.0</v>
      </c>
      <c r="AP10" s="37">
        <v>150000.0</v>
      </c>
      <c r="AQ10" s="37">
        <v>150000.0</v>
      </c>
      <c r="AR10" s="37">
        <v>150000.0</v>
      </c>
      <c r="AS10" s="37">
        <v>150000.0</v>
      </c>
      <c r="AT10" s="37">
        <v>150000.0</v>
      </c>
      <c r="AU10" s="37">
        <v>150000.0</v>
      </c>
      <c r="AV10" s="37">
        <v>150000.0</v>
      </c>
      <c r="AW10" s="37">
        <v>150000.0</v>
      </c>
      <c r="AX10" s="37">
        <v>150000.0</v>
      </c>
      <c r="AY10" s="37">
        <v>150000.0</v>
      </c>
      <c r="AZ10" s="37">
        <v>150000.0</v>
      </c>
      <c r="BA10" s="37">
        <v>150000.0</v>
      </c>
      <c r="BB10" s="37">
        <v>150000.0</v>
      </c>
      <c r="BC10" s="37">
        <v>150000.0</v>
      </c>
      <c r="BD10" s="37">
        <v>150000.0</v>
      </c>
      <c r="BE10" s="37">
        <v>150000.0</v>
      </c>
      <c r="BF10" s="37">
        <v>150000.0</v>
      </c>
      <c r="BG10" s="37">
        <v>150000.0</v>
      </c>
      <c r="BH10" s="37">
        <v>150000.0</v>
      </c>
      <c r="BI10" s="37">
        <v>150000.0</v>
      </c>
      <c r="BJ10" s="37">
        <v>150000.0</v>
      </c>
      <c r="BK10" s="37">
        <v>150000.0</v>
      </c>
      <c r="BL10" s="37">
        <v>150000.0</v>
      </c>
    </row>
    <row r="11" ht="24.75" customHeight="1">
      <c r="A11" s="1"/>
      <c r="B11" s="1"/>
      <c r="C11" s="18" t="s">
        <v>101</v>
      </c>
      <c r="D11" s="18" t="s">
        <v>77</v>
      </c>
      <c r="E11" s="22">
        <v>150000.0</v>
      </c>
      <c r="F11" s="22">
        <v>150000.0</v>
      </c>
      <c r="G11" s="22">
        <v>150000.0</v>
      </c>
      <c r="H11" s="22">
        <v>150000.0</v>
      </c>
      <c r="I11" s="22">
        <v>150000.0</v>
      </c>
      <c r="J11" s="22">
        <v>150000.0</v>
      </c>
      <c r="K11" s="22">
        <v>150000.0</v>
      </c>
      <c r="L11" s="37">
        <v>150000.0</v>
      </c>
      <c r="M11" s="37">
        <v>150000.0</v>
      </c>
      <c r="N11" s="37">
        <v>150000.0</v>
      </c>
      <c r="O11" s="37">
        <v>150000.0</v>
      </c>
      <c r="P11" s="37">
        <v>150000.0</v>
      </c>
      <c r="Q11" s="37">
        <v>150000.0</v>
      </c>
      <c r="R11" s="37">
        <v>150000.0</v>
      </c>
      <c r="S11" s="37">
        <v>150000.0</v>
      </c>
      <c r="T11" s="37">
        <v>150000.0</v>
      </c>
      <c r="U11" s="37">
        <v>150000.0</v>
      </c>
      <c r="V11" s="37">
        <v>150000.0</v>
      </c>
      <c r="W11" s="37">
        <v>150000.0</v>
      </c>
      <c r="X11" s="37">
        <v>150000.0</v>
      </c>
      <c r="Y11" s="37">
        <v>150000.0</v>
      </c>
      <c r="Z11" s="37">
        <v>150000.0</v>
      </c>
      <c r="AA11" s="37">
        <v>150000.0</v>
      </c>
      <c r="AB11" s="37">
        <v>150000.0</v>
      </c>
      <c r="AC11" s="37">
        <v>150000.0</v>
      </c>
      <c r="AD11" s="37">
        <v>150000.0</v>
      </c>
      <c r="AE11" s="37">
        <v>150000.0</v>
      </c>
      <c r="AF11" s="37">
        <v>150000.0</v>
      </c>
      <c r="AG11" s="37">
        <v>150000.0</v>
      </c>
      <c r="AH11" s="37">
        <v>150000.0</v>
      </c>
      <c r="AI11" s="37">
        <v>150000.0</v>
      </c>
      <c r="AJ11" s="37">
        <v>150000.0</v>
      </c>
      <c r="AK11" s="37">
        <v>150000.0</v>
      </c>
      <c r="AL11" s="37">
        <v>150000.0</v>
      </c>
      <c r="AM11" s="37">
        <v>150000.0</v>
      </c>
      <c r="AN11" s="37">
        <v>150000.0</v>
      </c>
      <c r="AO11" s="37">
        <v>150000.0</v>
      </c>
      <c r="AP11" s="37">
        <v>150000.0</v>
      </c>
      <c r="AQ11" s="37">
        <v>150000.0</v>
      </c>
      <c r="AR11" s="37">
        <v>150000.0</v>
      </c>
      <c r="AS11" s="37">
        <v>150000.0</v>
      </c>
      <c r="AT11" s="37">
        <v>150000.0</v>
      </c>
      <c r="AU11" s="37">
        <v>150000.0</v>
      </c>
      <c r="AV11" s="37">
        <v>150000.0</v>
      </c>
      <c r="AW11" s="37">
        <v>150000.0</v>
      </c>
      <c r="AX11" s="37">
        <v>150000.0</v>
      </c>
      <c r="AY11" s="37">
        <v>150000.0</v>
      </c>
      <c r="AZ11" s="37">
        <v>150000.0</v>
      </c>
      <c r="BA11" s="37">
        <v>150000.0</v>
      </c>
      <c r="BB11" s="37">
        <v>150000.0</v>
      </c>
      <c r="BC11" s="37">
        <v>150000.0</v>
      </c>
      <c r="BD11" s="37">
        <v>150000.0</v>
      </c>
      <c r="BE11" s="37">
        <v>150000.0</v>
      </c>
      <c r="BF11" s="37">
        <v>150000.0</v>
      </c>
      <c r="BG11" s="37">
        <v>150000.0</v>
      </c>
      <c r="BH11" s="37">
        <v>150000.0</v>
      </c>
      <c r="BI11" s="37">
        <v>150000.0</v>
      </c>
      <c r="BJ11" s="37">
        <v>150000.0</v>
      </c>
      <c r="BK11" s="37">
        <v>150000.0</v>
      </c>
      <c r="BL11" s="37">
        <v>150000.0</v>
      </c>
    </row>
    <row r="12" ht="24.75" customHeight="1">
      <c r="A12" s="1"/>
      <c r="B12" s="1"/>
      <c r="C12" s="18" t="s">
        <v>102</v>
      </c>
      <c r="D12" s="18" t="s">
        <v>103</v>
      </c>
      <c r="E12" s="22">
        <v>2000000.0</v>
      </c>
      <c r="F12" s="22">
        <v>0.0</v>
      </c>
      <c r="G12" s="22">
        <v>0.0</v>
      </c>
      <c r="H12" s="22">
        <v>0.0</v>
      </c>
      <c r="I12" s="22">
        <v>0.0</v>
      </c>
      <c r="J12" s="22">
        <v>0.0</v>
      </c>
      <c r="K12" s="22">
        <v>0.0</v>
      </c>
      <c r="L12" s="37">
        <v>0.0</v>
      </c>
      <c r="M12" s="37">
        <v>0.0</v>
      </c>
      <c r="N12" s="37">
        <v>0.0</v>
      </c>
      <c r="O12" s="37">
        <v>0.0</v>
      </c>
      <c r="P12" s="37">
        <v>0.0</v>
      </c>
      <c r="Q12" s="37">
        <v>0.0</v>
      </c>
      <c r="R12" s="37">
        <v>0.0</v>
      </c>
      <c r="S12" s="37">
        <v>0.0</v>
      </c>
      <c r="T12" s="37">
        <v>0.0</v>
      </c>
      <c r="U12" s="37">
        <v>0.0</v>
      </c>
      <c r="V12" s="37">
        <v>0.0</v>
      </c>
      <c r="W12" s="37">
        <v>0.0</v>
      </c>
      <c r="X12" s="37">
        <v>0.0</v>
      </c>
      <c r="Y12" s="37">
        <v>0.0</v>
      </c>
      <c r="Z12" s="37">
        <v>0.0</v>
      </c>
      <c r="AA12" s="37">
        <v>0.0</v>
      </c>
      <c r="AB12" s="37">
        <v>0.0</v>
      </c>
      <c r="AC12" s="37">
        <v>0.0</v>
      </c>
      <c r="AD12" s="37">
        <v>0.0</v>
      </c>
      <c r="AE12" s="37">
        <v>0.0</v>
      </c>
      <c r="AF12" s="37">
        <v>0.0</v>
      </c>
      <c r="AG12" s="37">
        <v>0.0</v>
      </c>
      <c r="AH12" s="37">
        <v>0.0</v>
      </c>
      <c r="AI12" s="37">
        <v>0.0</v>
      </c>
      <c r="AJ12" s="37">
        <v>0.0</v>
      </c>
      <c r="AK12" s="37">
        <v>0.0</v>
      </c>
      <c r="AL12" s="37">
        <v>0.0</v>
      </c>
      <c r="AM12" s="37">
        <v>0.0</v>
      </c>
      <c r="AN12" s="37">
        <v>0.0</v>
      </c>
      <c r="AO12" s="37">
        <v>0.0</v>
      </c>
      <c r="AP12" s="37">
        <v>0.0</v>
      </c>
      <c r="AQ12" s="37">
        <v>0.0</v>
      </c>
      <c r="AR12" s="37">
        <v>0.0</v>
      </c>
      <c r="AS12" s="37">
        <v>0.0</v>
      </c>
      <c r="AT12" s="37">
        <v>0.0</v>
      </c>
      <c r="AU12" s="37">
        <v>0.0</v>
      </c>
      <c r="AV12" s="37">
        <v>0.0</v>
      </c>
      <c r="AW12" s="37">
        <v>0.0</v>
      </c>
      <c r="AX12" s="37">
        <v>0.0</v>
      </c>
      <c r="AY12" s="37">
        <v>0.0</v>
      </c>
      <c r="AZ12" s="37">
        <v>0.0</v>
      </c>
      <c r="BA12" s="37">
        <v>0.0</v>
      </c>
      <c r="BB12" s="37">
        <v>0.0</v>
      </c>
      <c r="BC12" s="37">
        <v>0.0</v>
      </c>
      <c r="BD12" s="37">
        <v>0.0</v>
      </c>
      <c r="BE12" s="37">
        <v>0.0</v>
      </c>
      <c r="BF12" s="37">
        <v>0.0</v>
      </c>
      <c r="BG12" s="37">
        <v>0.0</v>
      </c>
      <c r="BH12" s="37">
        <v>0.0</v>
      </c>
      <c r="BI12" s="37">
        <v>0.0</v>
      </c>
      <c r="BJ12" s="37">
        <v>0.0</v>
      </c>
      <c r="BK12" s="37">
        <v>0.0</v>
      </c>
      <c r="BL12" s="37">
        <v>0.0</v>
      </c>
    </row>
    <row r="13" ht="24.75" customHeight="1">
      <c r="A13" s="1"/>
      <c r="B13" s="1"/>
      <c r="C13" s="18" t="s">
        <v>104</v>
      </c>
      <c r="D13" s="18" t="s">
        <v>105</v>
      </c>
      <c r="E13" s="22">
        <v>1000000.0</v>
      </c>
      <c r="F13" s="22">
        <v>0.0</v>
      </c>
      <c r="G13" s="22">
        <v>0.0</v>
      </c>
      <c r="H13" s="22">
        <v>0.0</v>
      </c>
      <c r="I13" s="22">
        <v>0.0</v>
      </c>
      <c r="J13" s="22">
        <v>0.0</v>
      </c>
      <c r="K13" s="22">
        <v>0.0</v>
      </c>
      <c r="L13" s="37">
        <v>0.0</v>
      </c>
      <c r="M13" s="37">
        <v>0.0</v>
      </c>
      <c r="N13" s="37">
        <v>0.0</v>
      </c>
      <c r="O13" s="37">
        <v>0.0</v>
      </c>
      <c r="P13" s="37">
        <v>0.0</v>
      </c>
      <c r="Q13" s="37">
        <v>0.0</v>
      </c>
      <c r="R13" s="37">
        <v>0.0</v>
      </c>
      <c r="S13" s="37">
        <v>0.0</v>
      </c>
      <c r="T13" s="37">
        <v>0.0</v>
      </c>
      <c r="U13" s="37">
        <v>0.0</v>
      </c>
      <c r="V13" s="37">
        <v>0.0</v>
      </c>
      <c r="W13" s="37">
        <v>0.0</v>
      </c>
      <c r="X13" s="37">
        <v>0.0</v>
      </c>
      <c r="Y13" s="37">
        <v>0.0</v>
      </c>
      <c r="Z13" s="37">
        <v>0.0</v>
      </c>
      <c r="AA13" s="37">
        <v>0.0</v>
      </c>
      <c r="AB13" s="37">
        <v>0.0</v>
      </c>
      <c r="AC13" s="37">
        <v>0.0</v>
      </c>
      <c r="AD13" s="37">
        <v>0.0</v>
      </c>
      <c r="AE13" s="37">
        <v>0.0</v>
      </c>
      <c r="AF13" s="37">
        <v>0.0</v>
      </c>
      <c r="AG13" s="37">
        <v>0.0</v>
      </c>
      <c r="AH13" s="37">
        <v>0.0</v>
      </c>
      <c r="AI13" s="37">
        <v>0.0</v>
      </c>
      <c r="AJ13" s="37">
        <v>0.0</v>
      </c>
      <c r="AK13" s="37">
        <v>0.0</v>
      </c>
      <c r="AL13" s="37">
        <v>0.0</v>
      </c>
      <c r="AM13" s="37">
        <v>0.0</v>
      </c>
      <c r="AN13" s="37">
        <v>0.0</v>
      </c>
      <c r="AO13" s="37">
        <v>0.0</v>
      </c>
      <c r="AP13" s="37">
        <v>0.0</v>
      </c>
      <c r="AQ13" s="37">
        <v>0.0</v>
      </c>
      <c r="AR13" s="37">
        <v>0.0</v>
      </c>
      <c r="AS13" s="37">
        <v>0.0</v>
      </c>
      <c r="AT13" s="37">
        <v>0.0</v>
      </c>
      <c r="AU13" s="37">
        <v>0.0</v>
      </c>
      <c r="AV13" s="37">
        <v>0.0</v>
      </c>
      <c r="AW13" s="37">
        <v>0.0</v>
      </c>
      <c r="AX13" s="37">
        <v>0.0</v>
      </c>
      <c r="AY13" s="37">
        <v>0.0</v>
      </c>
      <c r="AZ13" s="37">
        <v>0.0</v>
      </c>
      <c r="BA13" s="37">
        <v>0.0</v>
      </c>
      <c r="BB13" s="37">
        <v>0.0</v>
      </c>
      <c r="BC13" s="37">
        <v>0.0</v>
      </c>
      <c r="BD13" s="37">
        <v>0.0</v>
      </c>
      <c r="BE13" s="37">
        <v>0.0</v>
      </c>
      <c r="BF13" s="37">
        <v>0.0</v>
      </c>
      <c r="BG13" s="37">
        <v>0.0</v>
      </c>
      <c r="BH13" s="37">
        <v>0.0</v>
      </c>
      <c r="BI13" s="37">
        <v>0.0</v>
      </c>
      <c r="BJ13" s="37">
        <v>0.0</v>
      </c>
      <c r="BK13" s="37">
        <v>0.0</v>
      </c>
      <c r="BL13" s="37">
        <v>0.0</v>
      </c>
    </row>
    <row r="14" ht="24.75" customHeight="1">
      <c r="A14" s="1"/>
      <c r="B14" s="1"/>
      <c r="C14" s="18" t="s">
        <v>106</v>
      </c>
      <c r="D14" s="18" t="s">
        <v>107</v>
      </c>
      <c r="E14" s="22">
        <v>0.0</v>
      </c>
      <c r="F14" s="22">
        <v>0.0</v>
      </c>
      <c r="G14" s="22">
        <v>0.0</v>
      </c>
      <c r="H14" s="22">
        <v>0.0</v>
      </c>
      <c r="I14" s="22">
        <v>0.0</v>
      </c>
      <c r="J14" s="22">
        <v>0.0</v>
      </c>
      <c r="K14" s="22">
        <v>0.0</v>
      </c>
      <c r="L14" s="37">
        <v>0.0</v>
      </c>
      <c r="M14" s="37">
        <v>0.0</v>
      </c>
      <c r="N14" s="37">
        <v>0.0</v>
      </c>
      <c r="O14" s="37">
        <v>0.0</v>
      </c>
      <c r="P14" s="37">
        <v>0.0</v>
      </c>
      <c r="Q14" s="37">
        <v>0.0</v>
      </c>
      <c r="R14" s="37">
        <v>0.0</v>
      </c>
      <c r="S14" s="37">
        <v>0.0</v>
      </c>
      <c r="T14" s="37">
        <v>0.0</v>
      </c>
      <c r="U14" s="37">
        <v>0.0</v>
      </c>
      <c r="V14" s="37">
        <v>0.0</v>
      </c>
      <c r="W14" s="37">
        <v>0.0</v>
      </c>
      <c r="X14" s="37">
        <v>0.0</v>
      </c>
      <c r="Y14" s="37">
        <v>0.0</v>
      </c>
      <c r="Z14" s="37">
        <v>0.0</v>
      </c>
      <c r="AA14" s="37">
        <v>0.0</v>
      </c>
      <c r="AB14" s="37">
        <v>0.0</v>
      </c>
      <c r="AC14" s="37">
        <v>0.0</v>
      </c>
      <c r="AD14" s="37">
        <v>0.0</v>
      </c>
      <c r="AE14" s="37">
        <v>0.0</v>
      </c>
      <c r="AF14" s="37">
        <v>0.0</v>
      </c>
      <c r="AG14" s="37">
        <v>0.0</v>
      </c>
      <c r="AH14" s="37">
        <v>0.0</v>
      </c>
      <c r="AI14" s="37">
        <v>0.0</v>
      </c>
      <c r="AJ14" s="37">
        <v>0.0</v>
      </c>
      <c r="AK14" s="37">
        <v>0.0</v>
      </c>
      <c r="AL14" s="37">
        <v>0.0</v>
      </c>
      <c r="AM14" s="37">
        <v>0.0</v>
      </c>
      <c r="AN14" s="37">
        <v>0.0</v>
      </c>
      <c r="AO14" s="37">
        <v>0.0</v>
      </c>
      <c r="AP14" s="37">
        <v>0.0</v>
      </c>
      <c r="AQ14" s="37">
        <v>0.0</v>
      </c>
      <c r="AR14" s="37">
        <v>0.0</v>
      </c>
      <c r="AS14" s="37">
        <v>0.0</v>
      </c>
      <c r="AT14" s="37">
        <v>0.0</v>
      </c>
      <c r="AU14" s="37">
        <v>0.0</v>
      </c>
      <c r="AV14" s="37">
        <v>0.0</v>
      </c>
      <c r="AW14" s="37">
        <v>0.0</v>
      </c>
      <c r="AX14" s="37">
        <v>0.0</v>
      </c>
      <c r="AY14" s="37">
        <v>0.0</v>
      </c>
      <c r="AZ14" s="37">
        <v>0.0</v>
      </c>
      <c r="BA14" s="37">
        <v>0.0</v>
      </c>
      <c r="BB14" s="37">
        <v>0.0</v>
      </c>
      <c r="BC14" s="37">
        <v>0.0</v>
      </c>
      <c r="BD14" s="37">
        <v>0.0</v>
      </c>
      <c r="BE14" s="37">
        <v>0.0</v>
      </c>
      <c r="BF14" s="37">
        <v>0.0</v>
      </c>
      <c r="BG14" s="37">
        <v>0.0</v>
      </c>
      <c r="BH14" s="37">
        <v>0.0</v>
      </c>
      <c r="BI14" s="37">
        <v>0.0</v>
      </c>
      <c r="BJ14" s="37">
        <v>0.0</v>
      </c>
      <c r="BK14" s="37">
        <v>0.0</v>
      </c>
      <c r="BL14" s="37">
        <v>0.0</v>
      </c>
    </row>
    <row r="15" ht="24.75" customHeight="1">
      <c r="A15" s="1"/>
      <c r="B15" s="1"/>
      <c r="C15" s="18" t="s">
        <v>109</v>
      </c>
      <c r="D15" s="18" t="s">
        <v>110</v>
      </c>
      <c r="E15" s="22">
        <v>0.0</v>
      </c>
      <c r="F15" s="22">
        <v>0.0</v>
      </c>
      <c r="G15" s="22">
        <v>0.0</v>
      </c>
      <c r="H15" s="22">
        <v>0.0</v>
      </c>
      <c r="I15" s="22">
        <v>0.0</v>
      </c>
      <c r="J15" s="22">
        <v>0.0</v>
      </c>
      <c r="K15" s="22">
        <v>0.0</v>
      </c>
      <c r="L15" s="37">
        <v>0.0</v>
      </c>
      <c r="M15" s="37">
        <v>0.0</v>
      </c>
      <c r="N15" s="37">
        <v>0.0</v>
      </c>
      <c r="O15" s="37">
        <v>0.0</v>
      </c>
      <c r="P15" s="37">
        <v>0.0</v>
      </c>
      <c r="Q15" s="37">
        <v>0.0</v>
      </c>
      <c r="R15" s="37">
        <v>0.0</v>
      </c>
      <c r="S15" s="37">
        <v>0.0</v>
      </c>
      <c r="T15" s="37">
        <v>0.0</v>
      </c>
      <c r="U15" s="37">
        <v>0.0</v>
      </c>
      <c r="V15" s="37">
        <v>0.0</v>
      </c>
      <c r="W15" s="37">
        <v>0.0</v>
      </c>
      <c r="X15" s="37">
        <v>0.0</v>
      </c>
      <c r="Y15" s="37">
        <v>0.0</v>
      </c>
      <c r="Z15" s="37">
        <v>0.0</v>
      </c>
      <c r="AA15" s="37">
        <v>0.0</v>
      </c>
      <c r="AB15" s="37">
        <v>0.0</v>
      </c>
      <c r="AC15" s="37">
        <v>0.0</v>
      </c>
      <c r="AD15" s="37">
        <v>0.0</v>
      </c>
      <c r="AE15" s="37">
        <v>0.0</v>
      </c>
      <c r="AF15" s="37">
        <v>0.0</v>
      </c>
      <c r="AG15" s="37">
        <v>0.0</v>
      </c>
      <c r="AH15" s="37">
        <v>0.0</v>
      </c>
      <c r="AI15" s="37">
        <v>0.0</v>
      </c>
      <c r="AJ15" s="37">
        <v>0.0</v>
      </c>
      <c r="AK15" s="37">
        <v>0.0</v>
      </c>
      <c r="AL15" s="37">
        <v>0.0</v>
      </c>
      <c r="AM15" s="37">
        <v>0.0</v>
      </c>
      <c r="AN15" s="37">
        <v>0.0</v>
      </c>
      <c r="AO15" s="37">
        <v>0.0</v>
      </c>
      <c r="AP15" s="37">
        <v>0.0</v>
      </c>
      <c r="AQ15" s="37">
        <v>0.0</v>
      </c>
      <c r="AR15" s="37">
        <v>0.0</v>
      </c>
      <c r="AS15" s="37">
        <v>0.0</v>
      </c>
      <c r="AT15" s="37">
        <v>0.0</v>
      </c>
      <c r="AU15" s="37">
        <v>0.0</v>
      </c>
      <c r="AV15" s="37">
        <v>0.0</v>
      </c>
      <c r="AW15" s="37">
        <v>0.0</v>
      </c>
      <c r="AX15" s="37">
        <v>0.0</v>
      </c>
      <c r="AY15" s="37">
        <v>0.0</v>
      </c>
      <c r="AZ15" s="37">
        <v>0.0</v>
      </c>
      <c r="BA15" s="37">
        <v>0.0</v>
      </c>
      <c r="BB15" s="37">
        <v>0.0</v>
      </c>
      <c r="BC15" s="37">
        <v>0.0</v>
      </c>
      <c r="BD15" s="37">
        <v>0.0</v>
      </c>
      <c r="BE15" s="37">
        <v>0.0</v>
      </c>
      <c r="BF15" s="37">
        <v>0.0</v>
      </c>
      <c r="BG15" s="37">
        <v>0.0</v>
      </c>
      <c r="BH15" s="37">
        <v>0.0</v>
      </c>
      <c r="BI15" s="37">
        <v>0.0</v>
      </c>
      <c r="BJ15" s="37">
        <v>0.0</v>
      </c>
      <c r="BK15" s="37">
        <v>0.0</v>
      </c>
      <c r="BL15" s="37">
        <v>0.0</v>
      </c>
    </row>
    <row r="16" ht="24.75" customHeight="1">
      <c r="A16" s="1"/>
      <c r="B16" s="1"/>
      <c r="C16" s="18"/>
      <c r="D16" s="18" t="s">
        <v>77</v>
      </c>
      <c r="E16" s="22">
        <v>0.0</v>
      </c>
      <c r="F16" s="22">
        <v>0.0</v>
      </c>
      <c r="G16" s="22">
        <v>0.0</v>
      </c>
      <c r="H16" s="22">
        <v>0.0</v>
      </c>
      <c r="I16" s="22">
        <v>0.0</v>
      </c>
      <c r="J16" s="22">
        <v>0.0</v>
      </c>
      <c r="K16" s="22">
        <v>0.0</v>
      </c>
      <c r="L16" s="37">
        <v>0.0</v>
      </c>
      <c r="M16" s="37">
        <v>0.0</v>
      </c>
      <c r="N16" s="37">
        <v>0.0</v>
      </c>
      <c r="O16" s="37">
        <v>0.0</v>
      </c>
      <c r="P16" s="37">
        <v>0.0</v>
      </c>
      <c r="Q16" s="37">
        <v>0.0</v>
      </c>
      <c r="R16" s="37">
        <v>0.0</v>
      </c>
      <c r="S16" s="37">
        <v>0.0</v>
      </c>
      <c r="T16" s="37">
        <v>0.0</v>
      </c>
      <c r="U16" s="37">
        <v>0.0</v>
      </c>
      <c r="V16" s="37">
        <v>0.0</v>
      </c>
      <c r="W16" s="37">
        <v>0.0</v>
      </c>
      <c r="X16" s="37">
        <v>0.0</v>
      </c>
      <c r="Y16" s="37">
        <v>0.0</v>
      </c>
      <c r="Z16" s="37">
        <v>0.0</v>
      </c>
      <c r="AA16" s="37">
        <v>0.0</v>
      </c>
      <c r="AB16" s="37">
        <v>0.0</v>
      </c>
      <c r="AC16" s="37">
        <v>0.0</v>
      </c>
      <c r="AD16" s="37">
        <v>0.0</v>
      </c>
      <c r="AE16" s="37">
        <v>0.0</v>
      </c>
      <c r="AF16" s="37">
        <v>0.0</v>
      </c>
      <c r="AG16" s="37">
        <v>0.0</v>
      </c>
      <c r="AH16" s="37">
        <v>0.0</v>
      </c>
      <c r="AI16" s="37">
        <v>0.0</v>
      </c>
      <c r="AJ16" s="37">
        <v>0.0</v>
      </c>
      <c r="AK16" s="37">
        <v>0.0</v>
      </c>
      <c r="AL16" s="37">
        <v>0.0</v>
      </c>
      <c r="AM16" s="37">
        <v>0.0</v>
      </c>
      <c r="AN16" s="37">
        <v>0.0</v>
      </c>
      <c r="AO16" s="37">
        <v>0.0</v>
      </c>
      <c r="AP16" s="37">
        <v>0.0</v>
      </c>
      <c r="AQ16" s="37">
        <v>0.0</v>
      </c>
      <c r="AR16" s="37">
        <v>0.0</v>
      </c>
      <c r="AS16" s="37">
        <v>0.0</v>
      </c>
      <c r="AT16" s="37">
        <v>0.0</v>
      </c>
      <c r="AU16" s="37">
        <v>0.0</v>
      </c>
      <c r="AV16" s="37">
        <v>0.0</v>
      </c>
      <c r="AW16" s="37">
        <v>0.0</v>
      </c>
      <c r="AX16" s="37">
        <v>0.0</v>
      </c>
      <c r="AY16" s="37">
        <v>0.0</v>
      </c>
      <c r="AZ16" s="37">
        <v>0.0</v>
      </c>
      <c r="BA16" s="37">
        <v>0.0</v>
      </c>
      <c r="BB16" s="37">
        <v>0.0</v>
      </c>
      <c r="BC16" s="37">
        <v>0.0</v>
      </c>
      <c r="BD16" s="37">
        <v>0.0</v>
      </c>
      <c r="BE16" s="37">
        <v>0.0</v>
      </c>
      <c r="BF16" s="37">
        <v>0.0</v>
      </c>
      <c r="BG16" s="37">
        <v>0.0</v>
      </c>
      <c r="BH16" s="37">
        <v>0.0</v>
      </c>
      <c r="BI16" s="37">
        <v>0.0</v>
      </c>
      <c r="BJ16" s="37">
        <v>0.0</v>
      </c>
      <c r="BK16" s="37">
        <v>0.0</v>
      </c>
      <c r="BL16" s="37">
        <v>0.0</v>
      </c>
    </row>
    <row r="17" ht="24.75" customHeight="1">
      <c r="A17" s="1"/>
      <c r="B17" s="1"/>
      <c r="C17" s="18"/>
      <c r="D17" s="18" t="s">
        <v>77</v>
      </c>
      <c r="E17" s="22">
        <v>0.0</v>
      </c>
      <c r="F17" s="22">
        <v>0.0</v>
      </c>
      <c r="G17" s="22">
        <v>0.0</v>
      </c>
      <c r="H17" s="22">
        <v>0.0</v>
      </c>
      <c r="I17" s="22">
        <v>0.0</v>
      </c>
      <c r="J17" s="22">
        <v>0.0</v>
      </c>
      <c r="K17" s="22">
        <v>0.0</v>
      </c>
      <c r="L17" s="37">
        <v>0.0</v>
      </c>
      <c r="M17" s="37">
        <v>0.0</v>
      </c>
      <c r="N17" s="37">
        <v>0.0</v>
      </c>
      <c r="O17" s="37">
        <v>0.0</v>
      </c>
      <c r="P17" s="37">
        <v>0.0</v>
      </c>
      <c r="Q17" s="37">
        <v>0.0</v>
      </c>
      <c r="R17" s="37">
        <v>0.0</v>
      </c>
      <c r="S17" s="37">
        <v>0.0</v>
      </c>
      <c r="T17" s="37">
        <v>0.0</v>
      </c>
      <c r="U17" s="37">
        <v>0.0</v>
      </c>
      <c r="V17" s="37">
        <v>0.0</v>
      </c>
      <c r="W17" s="37">
        <v>0.0</v>
      </c>
      <c r="X17" s="37">
        <v>0.0</v>
      </c>
      <c r="Y17" s="37">
        <v>0.0</v>
      </c>
      <c r="Z17" s="37">
        <v>0.0</v>
      </c>
      <c r="AA17" s="37">
        <v>0.0</v>
      </c>
      <c r="AB17" s="37">
        <v>0.0</v>
      </c>
      <c r="AC17" s="37">
        <v>0.0</v>
      </c>
      <c r="AD17" s="37">
        <v>0.0</v>
      </c>
      <c r="AE17" s="37">
        <v>0.0</v>
      </c>
      <c r="AF17" s="37">
        <v>0.0</v>
      </c>
      <c r="AG17" s="37">
        <v>0.0</v>
      </c>
      <c r="AH17" s="37">
        <v>0.0</v>
      </c>
      <c r="AI17" s="37">
        <v>0.0</v>
      </c>
      <c r="AJ17" s="37">
        <v>0.0</v>
      </c>
      <c r="AK17" s="37">
        <v>0.0</v>
      </c>
      <c r="AL17" s="37">
        <v>0.0</v>
      </c>
      <c r="AM17" s="37">
        <v>0.0</v>
      </c>
      <c r="AN17" s="37">
        <v>0.0</v>
      </c>
      <c r="AO17" s="37">
        <v>0.0</v>
      </c>
      <c r="AP17" s="37">
        <v>0.0</v>
      </c>
      <c r="AQ17" s="37">
        <v>0.0</v>
      </c>
      <c r="AR17" s="37">
        <v>0.0</v>
      </c>
      <c r="AS17" s="37">
        <v>0.0</v>
      </c>
      <c r="AT17" s="37">
        <v>0.0</v>
      </c>
      <c r="AU17" s="37">
        <v>0.0</v>
      </c>
      <c r="AV17" s="37">
        <v>0.0</v>
      </c>
      <c r="AW17" s="37">
        <v>0.0</v>
      </c>
      <c r="AX17" s="37">
        <v>0.0</v>
      </c>
      <c r="AY17" s="37">
        <v>0.0</v>
      </c>
      <c r="AZ17" s="37">
        <v>0.0</v>
      </c>
      <c r="BA17" s="37">
        <v>0.0</v>
      </c>
      <c r="BB17" s="37">
        <v>0.0</v>
      </c>
      <c r="BC17" s="37">
        <v>0.0</v>
      </c>
      <c r="BD17" s="37">
        <v>0.0</v>
      </c>
      <c r="BE17" s="37">
        <v>0.0</v>
      </c>
      <c r="BF17" s="37">
        <v>0.0</v>
      </c>
      <c r="BG17" s="37">
        <v>0.0</v>
      </c>
      <c r="BH17" s="37">
        <v>0.0</v>
      </c>
      <c r="BI17" s="37">
        <v>0.0</v>
      </c>
      <c r="BJ17" s="37">
        <v>0.0</v>
      </c>
      <c r="BK17" s="37">
        <v>0.0</v>
      </c>
      <c r="BL17" s="37">
        <v>0.0</v>
      </c>
    </row>
    <row r="18" ht="24.75" customHeight="1">
      <c r="A18" s="1"/>
      <c r="B18" s="1"/>
      <c r="C18" s="18"/>
      <c r="D18" s="18" t="s">
        <v>77</v>
      </c>
      <c r="E18" s="22">
        <v>0.0</v>
      </c>
      <c r="F18" s="22">
        <v>0.0</v>
      </c>
      <c r="G18" s="22">
        <v>0.0</v>
      </c>
      <c r="H18" s="22">
        <v>0.0</v>
      </c>
      <c r="I18" s="22">
        <v>0.0</v>
      </c>
      <c r="J18" s="22">
        <v>0.0</v>
      </c>
      <c r="K18" s="22">
        <v>0.0</v>
      </c>
      <c r="L18" s="37">
        <v>0.0</v>
      </c>
      <c r="M18" s="37">
        <v>0.0</v>
      </c>
      <c r="N18" s="37">
        <v>0.0</v>
      </c>
      <c r="O18" s="37">
        <v>0.0</v>
      </c>
      <c r="P18" s="37">
        <v>0.0</v>
      </c>
      <c r="Q18" s="37">
        <v>0.0</v>
      </c>
      <c r="R18" s="37">
        <v>0.0</v>
      </c>
      <c r="S18" s="37">
        <v>0.0</v>
      </c>
      <c r="T18" s="37">
        <v>0.0</v>
      </c>
      <c r="U18" s="37">
        <v>0.0</v>
      </c>
      <c r="V18" s="37">
        <v>0.0</v>
      </c>
      <c r="W18" s="37">
        <v>0.0</v>
      </c>
      <c r="X18" s="37">
        <v>0.0</v>
      </c>
      <c r="Y18" s="37">
        <v>0.0</v>
      </c>
      <c r="Z18" s="37">
        <v>0.0</v>
      </c>
      <c r="AA18" s="37">
        <v>0.0</v>
      </c>
      <c r="AB18" s="37">
        <v>0.0</v>
      </c>
      <c r="AC18" s="37">
        <v>0.0</v>
      </c>
      <c r="AD18" s="37">
        <v>0.0</v>
      </c>
      <c r="AE18" s="37">
        <v>0.0</v>
      </c>
      <c r="AF18" s="37">
        <v>0.0</v>
      </c>
      <c r="AG18" s="37">
        <v>0.0</v>
      </c>
      <c r="AH18" s="37">
        <v>0.0</v>
      </c>
      <c r="AI18" s="37">
        <v>0.0</v>
      </c>
      <c r="AJ18" s="37">
        <v>0.0</v>
      </c>
      <c r="AK18" s="37">
        <v>0.0</v>
      </c>
      <c r="AL18" s="37">
        <v>0.0</v>
      </c>
      <c r="AM18" s="37">
        <v>0.0</v>
      </c>
      <c r="AN18" s="37">
        <v>0.0</v>
      </c>
      <c r="AO18" s="37">
        <v>0.0</v>
      </c>
      <c r="AP18" s="37">
        <v>0.0</v>
      </c>
      <c r="AQ18" s="37">
        <v>0.0</v>
      </c>
      <c r="AR18" s="37">
        <v>0.0</v>
      </c>
      <c r="AS18" s="37">
        <v>0.0</v>
      </c>
      <c r="AT18" s="37">
        <v>0.0</v>
      </c>
      <c r="AU18" s="37">
        <v>0.0</v>
      </c>
      <c r="AV18" s="37">
        <v>0.0</v>
      </c>
      <c r="AW18" s="37">
        <v>0.0</v>
      </c>
      <c r="AX18" s="37">
        <v>0.0</v>
      </c>
      <c r="AY18" s="37">
        <v>0.0</v>
      </c>
      <c r="AZ18" s="37">
        <v>0.0</v>
      </c>
      <c r="BA18" s="37">
        <v>0.0</v>
      </c>
      <c r="BB18" s="37">
        <v>0.0</v>
      </c>
      <c r="BC18" s="37">
        <v>0.0</v>
      </c>
      <c r="BD18" s="37">
        <v>0.0</v>
      </c>
      <c r="BE18" s="37">
        <v>0.0</v>
      </c>
      <c r="BF18" s="37">
        <v>0.0</v>
      </c>
      <c r="BG18" s="37">
        <v>0.0</v>
      </c>
      <c r="BH18" s="37">
        <v>0.0</v>
      </c>
      <c r="BI18" s="37">
        <v>0.0</v>
      </c>
      <c r="BJ18" s="37">
        <v>0.0</v>
      </c>
      <c r="BK18" s="37">
        <v>0.0</v>
      </c>
      <c r="BL18" s="37">
        <v>0.0</v>
      </c>
    </row>
    <row r="19" ht="24.75" customHeight="1">
      <c r="A19" s="1"/>
      <c r="B19" s="1"/>
      <c r="C19" s="18"/>
      <c r="D19" s="18" t="s">
        <v>77</v>
      </c>
      <c r="E19" s="22">
        <v>0.0</v>
      </c>
      <c r="F19" s="22">
        <v>0.0</v>
      </c>
      <c r="G19" s="22">
        <v>0.0</v>
      </c>
      <c r="H19" s="22">
        <v>0.0</v>
      </c>
      <c r="I19" s="22">
        <v>0.0</v>
      </c>
      <c r="J19" s="22">
        <v>0.0</v>
      </c>
      <c r="K19" s="22">
        <v>0.0</v>
      </c>
      <c r="L19" s="37">
        <v>0.0</v>
      </c>
      <c r="M19" s="37">
        <v>0.0</v>
      </c>
      <c r="N19" s="37">
        <v>0.0</v>
      </c>
      <c r="O19" s="37">
        <v>0.0</v>
      </c>
      <c r="P19" s="37">
        <v>0.0</v>
      </c>
      <c r="Q19" s="37">
        <v>0.0</v>
      </c>
      <c r="R19" s="37">
        <v>0.0</v>
      </c>
      <c r="S19" s="37">
        <v>0.0</v>
      </c>
      <c r="T19" s="37">
        <v>0.0</v>
      </c>
      <c r="U19" s="37">
        <v>0.0</v>
      </c>
      <c r="V19" s="37">
        <v>0.0</v>
      </c>
      <c r="W19" s="37">
        <v>0.0</v>
      </c>
      <c r="X19" s="37">
        <v>0.0</v>
      </c>
      <c r="Y19" s="37">
        <v>0.0</v>
      </c>
      <c r="Z19" s="37">
        <v>0.0</v>
      </c>
      <c r="AA19" s="37">
        <v>0.0</v>
      </c>
      <c r="AB19" s="37">
        <v>0.0</v>
      </c>
      <c r="AC19" s="37">
        <v>0.0</v>
      </c>
      <c r="AD19" s="37">
        <v>0.0</v>
      </c>
      <c r="AE19" s="37">
        <v>0.0</v>
      </c>
      <c r="AF19" s="37">
        <v>0.0</v>
      </c>
      <c r="AG19" s="37">
        <v>0.0</v>
      </c>
      <c r="AH19" s="37">
        <v>0.0</v>
      </c>
      <c r="AI19" s="37">
        <v>0.0</v>
      </c>
      <c r="AJ19" s="37">
        <v>0.0</v>
      </c>
      <c r="AK19" s="37">
        <v>0.0</v>
      </c>
      <c r="AL19" s="37">
        <v>0.0</v>
      </c>
      <c r="AM19" s="37">
        <v>0.0</v>
      </c>
      <c r="AN19" s="37">
        <v>0.0</v>
      </c>
      <c r="AO19" s="37">
        <v>0.0</v>
      </c>
      <c r="AP19" s="37">
        <v>0.0</v>
      </c>
      <c r="AQ19" s="37">
        <v>0.0</v>
      </c>
      <c r="AR19" s="37">
        <v>0.0</v>
      </c>
      <c r="AS19" s="37">
        <v>0.0</v>
      </c>
      <c r="AT19" s="37">
        <v>0.0</v>
      </c>
      <c r="AU19" s="37">
        <v>0.0</v>
      </c>
      <c r="AV19" s="37">
        <v>0.0</v>
      </c>
      <c r="AW19" s="37">
        <v>0.0</v>
      </c>
      <c r="AX19" s="37">
        <v>0.0</v>
      </c>
      <c r="AY19" s="37">
        <v>0.0</v>
      </c>
      <c r="AZ19" s="37">
        <v>0.0</v>
      </c>
      <c r="BA19" s="37">
        <v>0.0</v>
      </c>
      <c r="BB19" s="37">
        <v>0.0</v>
      </c>
      <c r="BC19" s="37">
        <v>0.0</v>
      </c>
      <c r="BD19" s="37">
        <v>0.0</v>
      </c>
      <c r="BE19" s="37">
        <v>0.0</v>
      </c>
      <c r="BF19" s="37">
        <v>0.0</v>
      </c>
      <c r="BG19" s="37">
        <v>0.0</v>
      </c>
      <c r="BH19" s="37">
        <v>0.0</v>
      </c>
      <c r="BI19" s="37">
        <v>0.0</v>
      </c>
      <c r="BJ19" s="37">
        <v>0.0</v>
      </c>
      <c r="BK19" s="37">
        <v>0.0</v>
      </c>
      <c r="BL19" s="37">
        <v>0.0</v>
      </c>
    </row>
    <row r="20" ht="24.75" customHeight="1">
      <c r="A20" s="1"/>
      <c r="B20" s="1"/>
      <c r="C20" s="18"/>
      <c r="D20" s="18" t="s">
        <v>77</v>
      </c>
      <c r="E20" s="22">
        <v>0.0</v>
      </c>
      <c r="F20" s="22">
        <v>0.0</v>
      </c>
      <c r="G20" s="22">
        <v>0.0</v>
      </c>
      <c r="H20" s="22">
        <v>0.0</v>
      </c>
      <c r="I20" s="22">
        <v>0.0</v>
      </c>
      <c r="J20" s="22">
        <v>0.0</v>
      </c>
      <c r="K20" s="22">
        <v>0.0</v>
      </c>
      <c r="L20" s="37">
        <v>0.0</v>
      </c>
      <c r="M20" s="37">
        <v>0.0</v>
      </c>
      <c r="N20" s="37">
        <v>0.0</v>
      </c>
      <c r="O20" s="37">
        <v>0.0</v>
      </c>
      <c r="P20" s="37">
        <v>0.0</v>
      </c>
      <c r="Q20" s="37">
        <v>0.0</v>
      </c>
      <c r="R20" s="37">
        <v>0.0</v>
      </c>
      <c r="S20" s="37">
        <v>0.0</v>
      </c>
      <c r="T20" s="37">
        <v>0.0</v>
      </c>
      <c r="U20" s="37">
        <v>0.0</v>
      </c>
      <c r="V20" s="37">
        <v>0.0</v>
      </c>
      <c r="W20" s="37">
        <v>0.0</v>
      </c>
      <c r="X20" s="37">
        <v>0.0</v>
      </c>
      <c r="Y20" s="37">
        <v>0.0</v>
      </c>
      <c r="Z20" s="37">
        <v>0.0</v>
      </c>
      <c r="AA20" s="37">
        <v>0.0</v>
      </c>
      <c r="AB20" s="37">
        <v>0.0</v>
      </c>
      <c r="AC20" s="37">
        <v>0.0</v>
      </c>
      <c r="AD20" s="37">
        <v>0.0</v>
      </c>
      <c r="AE20" s="37">
        <v>0.0</v>
      </c>
      <c r="AF20" s="37">
        <v>0.0</v>
      </c>
      <c r="AG20" s="37">
        <v>0.0</v>
      </c>
      <c r="AH20" s="37">
        <v>0.0</v>
      </c>
      <c r="AI20" s="37">
        <v>0.0</v>
      </c>
      <c r="AJ20" s="37">
        <v>0.0</v>
      </c>
      <c r="AK20" s="37">
        <v>0.0</v>
      </c>
      <c r="AL20" s="37">
        <v>0.0</v>
      </c>
      <c r="AM20" s="37">
        <v>0.0</v>
      </c>
      <c r="AN20" s="37">
        <v>0.0</v>
      </c>
      <c r="AO20" s="37">
        <v>0.0</v>
      </c>
      <c r="AP20" s="37">
        <v>0.0</v>
      </c>
      <c r="AQ20" s="37">
        <v>0.0</v>
      </c>
      <c r="AR20" s="37">
        <v>0.0</v>
      </c>
      <c r="AS20" s="37">
        <v>0.0</v>
      </c>
      <c r="AT20" s="37">
        <v>0.0</v>
      </c>
      <c r="AU20" s="37">
        <v>0.0</v>
      </c>
      <c r="AV20" s="37">
        <v>0.0</v>
      </c>
      <c r="AW20" s="37">
        <v>0.0</v>
      </c>
      <c r="AX20" s="37">
        <v>0.0</v>
      </c>
      <c r="AY20" s="37">
        <v>0.0</v>
      </c>
      <c r="AZ20" s="37">
        <v>0.0</v>
      </c>
      <c r="BA20" s="37">
        <v>0.0</v>
      </c>
      <c r="BB20" s="37">
        <v>0.0</v>
      </c>
      <c r="BC20" s="37">
        <v>0.0</v>
      </c>
      <c r="BD20" s="37">
        <v>0.0</v>
      </c>
      <c r="BE20" s="37">
        <v>0.0</v>
      </c>
      <c r="BF20" s="37">
        <v>0.0</v>
      </c>
      <c r="BG20" s="37">
        <v>0.0</v>
      </c>
      <c r="BH20" s="37">
        <v>0.0</v>
      </c>
      <c r="BI20" s="37">
        <v>0.0</v>
      </c>
      <c r="BJ20" s="37">
        <v>0.0</v>
      </c>
      <c r="BK20" s="37">
        <v>0.0</v>
      </c>
      <c r="BL20" s="37">
        <v>0.0</v>
      </c>
    </row>
    <row r="21" ht="24.75" customHeight="1">
      <c r="A21" s="1"/>
      <c r="B21" s="1"/>
      <c r="C21" s="18"/>
      <c r="D21" s="18" t="s">
        <v>77</v>
      </c>
      <c r="E21" s="22">
        <v>0.0</v>
      </c>
      <c r="F21" s="22">
        <v>0.0</v>
      </c>
      <c r="G21" s="22">
        <v>0.0</v>
      </c>
      <c r="H21" s="22">
        <v>0.0</v>
      </c>
      <c r="I21" s="22">
        <v>0.0</v>
      </c>
      <c r="J21" s="22">
        <v>0.0</v>
      </c>
      <c r="K21" s="22">
        <v>0.0</v>
      </c>
      <c r="L21" s="37">
        <v>0.0</v>
      </c>
      <c r="M21" s="37">
        <v>0.0</v>
      </c>
      <c r="N21" s="37">
        <v>0.0</v>
      </c>
      <c r="O21" s="37">
        <v>0.0</v>
      </c>
      <c r="P21" s="37">
        <v>0.0</v>
      </c>
      <c r="Q21" s="37">
        <v>0.0</v>
      </c>
      <c r="R21" s="37">
        <v>0.0</v>
      </c>
      <c r="S21" s="37">
        <v>0.0</v>
      </c>
      <c r="T21" s="37">
        <v>0.0</v>
      </c>
      <c r="U21" s="37">
        <v>0.0</v>
      </c>
      <c r="V21" s="37">
        <v>0.0</v>
      </c>
      <c r="W21" s="37">
        <v>0.0</v>
      </c>
      <c r="X21" s="37">
        <v>0.0</v>
      </c>
      <c r="Y21" s="37">
        <v>0.0</v>
      </c>
      <c r="Z21" s="37">
        <v>0.0</v>
      </c>
      <c r="AA21" s="37">
        <v>0.0</v>
      </c>
      <c r="AB21" s="37">
        <v>0.0</v>
      </c>
      <c r="AC21" s="37">
        <v>0.0</v>
      </c>
      <c r="AD21" s="37">
        <v>0.0</v>
      </c>
      <c r="AE21" s="37">
        <v>0.0</v>
      </c>
      <c r="AF21" s="37">
        <v>0.0</v>
      </c>
      <c r="AG21" s="37">
        <v>0.0</v>
      </c>
      <c r="AH21" s="37">
        <v>0.0</v>
      </c>
      <c r="AI21" s="37">
        <v>0.0</v>
      </c>
      <c r="AJ21" s="37">
        <v>0.0</v>
      </c>
      <c r="AK21" s="37">
        <v>0.0</v>
      </c>
      <c r="AL21" s="37">
        <v>0.0</v>
      </c>
      <c r="AM21" s="37">
        <v>0.0</v>
      </c>
      <c r="AN21" s="37">
        <v>0.0</v>
      </c>
      <c r="AO21" s="37">
        <v>0.0</v>
      </c>
      <c r="AP21" s="37">
        <v>0.0</v>
      </c>
      <c r="AQ21" s="37">
        <v>0.0</v>
      </c>
      <c r="AR21" s="37">
        <v>0.0</v>
      </c>
      <c r="AS21" s="37">
        <v>0.0</v>
      </c>
      <c r="AT21" s="37">
        <v>0.0</v>
      </c>
      <c r="AU21" s="37">
        <v>0.0</v>
      </c>
      <c r="AV21" s="37">
        <v>0.0</v>
      </c>
      <c r="AW21" s="37">
        <v>0.0</v>
      </c>
      <c r="AX21" s="37">
        <v>0.0</v>
      </c>
      <c r="AY21" s="37">
        <v>0.0</v>
      </c>
      <c r="AZ21" s="37">
        <v>0.0</v>
      </c>
      <c r="BA21" s="37">
        <v>0.0</v>
      </c>
      <c r="BB21" s="37">
        <v>0.0</v>
      </c>
      <c r="BC21" s="37">
        <v>0.0</v>
      </c>
      <c r="BD21" s="37">
        <v>0.0</v>
      </c>
      <c r="BE21" s="37">
        <v>0.0</v>
      </c>
      <c r="BF21" s="37">
        <v>0.0</v>
      </c>
      <c r="BG21" s="37">
        <v>0.0</v>
      </c>
      <c r="BH21" s="37">
        <v>0.0</v>
      </c>
      <c r="BI21" s="37">
        <v>0.0</v>
      </c>
      <c r="BJ21" s="37">
        <v>0.0</v>
      </c>
      <c r="BK21" s="37">
        <v>0.0</v>
      </c>
      <c r="BL21" s="37">
        <v>0.0</v>
      </c>
    </row>
    <row r="22" ht="24.75" customHeight="1">
      <c r="A22" s="1"/>
      <c r="B22" s="1"/>
      <c r="C22" s="18"/>
      <c r="D22" s="18" t="s">
        <v>77</v>
      </c>
      <c r="E22" s="22">
        <v>0.0</v>
      </c>
      <c r="F22" s="22">
        <v>0.0</v>
      </c>
      <c r="G22" s="22">
        <v>0.0</v>
      </c>
      <c r="H22" s="22">
        <v>0.0</v>
      </c>
      <c r="I22" s="22">
        <v>0.0</v>
      </c>
      <c r="J22" s="22">
        <v>0.0</v>
      </c>
      <c r="K22" s="22">
        <v>0.0</v>
      </c>
      <c r="L22" s="37">
        <v>0.0</v>
      </c>
      <c r="M22" s="37">
        <v>0.0</v>
      </c>
      <c r="N22" s="37">
        <v>0.0</v>
      </c>
      <c r="O22" s="37">
        <v>0.0</v>
      </c>
      <c r="P22" s="37">
        <v>0.0</v>
      </c>
      <c r="Q22" s="37">
        <v>0.0</v>
      </c>
      <c r="R22" s="37">
        <v>0.0</v>
      </c>
      <c r="S22" s="37">
        <v>0.0</v>
      </c>
      <c r="T22" s="37">
        <v>0.0</v>
      </c>
      <c r="U22" s="37">
        <v>0.0</v>
      </c>
      <c r="V22" s="37">
        <v>0.0</v>
      </c>
      <c r="W22" s="37">
        <v>0.0</v>
      </c>
      <c r="X22" s="37">
        <v>0.0</v>
      </c>
      <c r="Y22" s="37">
        <v>0.0</v>
      </c>
      <c r="Z22" s="37">
        <v>0.0</v>
      </c>
      <c r="AA22" s="37">
        <v>0.0</v>
      </c>
      <c r="AB22" s="37">
        <v>0.0</v>
      </c>
      <c r="AC22" s="37">
        <v>0.0</v>
      </c>
      <c r="AD22" s="37">
        <v>0.0</v>
      </c>
      <c r="AE22" s="37">
        <v>0.0</v>
      </c>
      <c r="AF22" s="37">
        <v>0.0</v>
      </c>
      <c r="AG22" s="37">
        <v>0.0</v>
      </c>
      <c r="AH22" s="37">
        <v>0.0</v>
      </c>
      <c r="AI22" s="37">
        <v>0.0</v>
      </c>
      <c r="AJ22" s="37">
        <v>0.0</v>
      </c>
      <c r="AK22" s="37">
        <v>0.0</v>
      </c>
      <c r="AL22" s="37">
        <v>0.0</v>
      </c>
      <c r="AM22" s="37">
        <v>0.0</v>
      </c>
      <c r="AN22" s="37">
        <v>0.0</v>
      </c>
      <c r="AO22" s="37">
        <v>0.0</v>
      </c>
      <c r="AP22" s="37">
        <v>0.0</v>
      </c>
      <c r="AQ22" s="37">
        <v>0.0</v>
      </c>
      <c r="AR22" s="37">
        <v>0.0</v>
      </c>
      <c r="AS22" s="37">
        <v>0.0</v>
      </c>
      <c r="AT22" s="37">
        <v>0.0</v>
      </c>
      <c r="AU22" s="37">
        <v>0.0</v>
      </c>
      <c r="AV22" s="37">
        <v>0.0</v>
      </c>
      <c r="AW22" s="37">
        <v>0.0</v>
      </c>
      <c r="AX22" s="37">
        <v>0.0</v>
      </c>
      <c r="AY22" s="37">
        <v>0.0</v>
      </c>
      <c r="AZ22" s="37">
        <v>0.0</v>
      </c>
      <c r="BA22" s="37">
        <v>0.0</v>
      </c>
      <c r="BB22" s="37">
        <v>0.0</v>
      </c>
      <c r="BC22" s="37">
        <v>0.0</v>
      </c>
      <c r="BD22" s="37">
        <v>0.0</v>
      </c>
      <c r="BE22" s="37">
        <v>0.0</v>
      </c>
      <c r="BF22" s="37">
        <v>0.0</v>
      </c>
      <c r="BG22" s="37">
        <v>0.0</v>
      </c>
      <c r="BH22" s="37">
        <v>0.0</v>
      </c>
      <c r="BI22" s="37">
        <v>0.0</v>
      </c>
      <c r="BJ22" s="37">
        <v>0.0</v>
      </c>
      <c r="BK22" s="37">
        <v>0.0</v>
      </c>
      <c r="BL22" s="37">
        <v>0.0</v>
      </c>
    </row>
    <row r="23" ht="24.75" customHeight="1">
      <c r="A23" s="1"/>
      <c r="B23" s="1"/>
      <c r="C23" s="18"/>
      <c r="D23" s="18" t="s">
        <v>77</v>
      </c>
      <c r="E23" s="22">
        <v>0.0</v>
      </c>
      <c r="F23" s="22">
        <v>0.0</v>
      </c>
      <c r="G23" s="22">
        <v>0.0</v>
      </c>
      <c r="H23" s="22">
        <v>0.0</v>
      </c>
      <c r="I23" s="22">
        <v>0.0</v>
      </c>
      <c r="J23" s="22">
        <v>0.0</v>
      </c>
      <c r="K23" s="22">
        <v>0.0</v>
      </c>
      <c r="L23" s="37">
        <v>0.0</v>
      </c>
      <c r="M23" s="37">
        <v>0.0</v>
      </c>
      <c r="N23" s="37">
        <v>0.0</v>
      </c>
      <c r="O23" s="37">
        <v>0.0</v>
      </c>
      <c r="P23" s="37">
        <v>0.0</v>
      </c>
      <c r="Q23" s="37">
        <v>0.0</v>
      </c>
      <c r="R23" s="37">
        <v>0.0</v>
      </c>
      <c r="S23" s="37">
        <v>0.0</v>
      </c>
      <c r="T23" s="37">
        <v>0.0</v>
      </c>
      <c r="U23" s="37">
        <v>0.0</v>
      </c>
      <c r="V23" s="37">
        <v>0.0</v>
      </c>
      <c r="W23" s="37">
        <v>0.0</v>
      </c>
      <c r="X23" s="37">
        <v>0.0</v>
      </c>
      <c r="Y23" s="37">
        <v>0.0</v>
      </c>
      <c r="Z23" s="37">
        <v>0.0</v>
      </c>
      <c r="AA23" s="37">
        <v>0.0</v>
      </c>
      <c r="AB23" s="37">
        <v>0.0</v>
      </c>
      <c r="AC23" s="37">
        <v>0.0</v>
      </c>
      <c r="AD23" s="37">
        <v>0.0</v>
      </c>
      <c r="AE23" s="37">
        <v>0.0</v>
      </c>
      <c r="AF23" s="37">
        <v>0.0</v>
      </c>
      <c r="AG23" s="37">
        <v>0.0</v>
      </c>
      <c r="AH23" s="37">
        <v>0.0</v>
      </c>
      <c r="AI23" s="37">
        <v>0.0</v>
      </c>
      <c r="AJ23" s="37">
        <v>0.0</v>
      </c>
      <c r="AK23" s="37">
        <v>0.0</v>
      </c>
      <c r="AL23" s="37">
        <v>0.0</v>
      </c>
      <c r="AM23" s="37">
        <v>0.0</v>
      </c>
      <c r="AN23" s="37">
        <v>0.0</v>
      </c>
      <c r="AO23" s="37">
        <v>0.0</v>
      </c>
      <c r="AP23" s="37">
        <v>0.0</v>
      </c>
      <c r="AQ23" s="37">
        <v>0.0</v>
      </c>
      <c r="AR23" s="37">
        <v>0.0</v>
      </c>
      <c r="AS23" s="37">
        <v>0.0</v>
      </c>
      <c r="AT23" s="37">
        <v>0.0</v>
      </c>
      <c r="AU23" s="37">
        <v>0.0</v>
      </c>
      <c r="AV23" s="37">
        <v>0.0</v>
      </c>
      <c r="AW23" s="37">
        <v>0.0</v>
      </c>
      <c r="AX23" s="37">
        <v>0.0</v>
      </c>
      <c r="AY23" s="37">
        <v>0.0</v>
      </c>
      <c r="AZ23" s="37">
        <v>0.0</v>
      </c>
      <c r="BA23" s="37">
        <v>0.0</v>
      </c>
      <c r="BB23" s="37">
        <v>0.0</v>
      </c>
      <c r="BC23" s="37">
        <v>0.0</v>
      </c>
      <c r="BD23" s="37">
        <v>0.0</v>
      </c>
      <c r="BE23" s="37">
        <v>0.0</v>
      </c>
      <c r="BF23" s="37">
        <v>0.0</v>
      </c>
      <c r="BG23" s="37">
        <v>0.0</v>
      </c>
      <c r="BH23" s="37">
        <v>0.0</v>
      </c>
      <c r="BI23" s="37">
        <v>0.0</v>
      </c>
      <c r="BJ23" s="37">
        <v>0.0</v>
      </c>
      <c r="BK23" s="37">
        <v>0.0</v>
      </c>
      <c r="BL23" s="37">
        <v>0.0</v>
      </c>
    </row>
    <row r="24" ht="24.75" customHeight="1">
      <c r="A24" s="1"/>
      <c r="B24" s="1"/>
      <c r="C24" s="18"/>
      <c r="D24" s="18" t="s">
        <v>77</v>
      </c>
      <c r="E24" s="22">
        <v>0.0</v>
      </c>
      <c r="F24" s="22">
        <v>0.0</v>
      </c>
      <c r="G24" s="22">
        <v>0.0</v>
      </c>
      <c r="H24" s="22">
        <v>0.0</v>
      </c>
      <c r="I24" s="22">
        <v>0.0</v>
      </c>
      <c r="J24" s="22">
        <v>0.0</v>
      </c>
      <c r="K24" s="22">
        <v>0.0</v>
      </c>
      <c r="L24" s="37">
        <v>0.0</v>
      </c>
      <c r="M24" s="37">
        <v>0.0</v>
      </c>
      <c r="N24" s="37">
        <v>0.0</v>
      </c>
      <c r="O24" s="37">
        <v>0.0</v>
      </c>
      <c r="P24" s="37">
        <v>0.0</v>
      </c>
      <c r="Q24" s="37">
        <v>0.0</v>
      </c>
      <c r="R24" s="37">
        <v>0.0</v>
      </c>
      <c r="S24" s="37">
        <v>0.0</v>
      </c>
      <c r="T24" s="37">
        <v>0.0</v>
      </c>
      <c r="U24" s="37">
        <v>0.0</v>
      </c>
      <c r="V24" s="37">
        <v>0.0</v>
      </c>
      <c r="W24" s="37">
        <v>0.0</v>
      </c>
      <c r="X24" s="37">
        <v>0.0</v>
      </c>
      <c r="Y24" s="37">
        <v>0.0</v>
      </c>
      <c r="Z24" s="37">
        <v>0.0</v>
      </c>
      <c r="AA24" s="37">
        <v>0.0</v>
      </c>
      <c r="AB24" s="37">
        <v>0.0</v>
      </c>
      <c r="AC24" s="37">
        <v>0.0</v>
      </c>
      <c r="AD24" s="37">
        <v>0.0</v>
      </c>
      <c r="AE24" s="37">
        <v>0.0</v>
      </c>
      <c r="AF24" s="37">
        <v>0.0</v>
      </c>
      <c r="AG24" s="37">
        <v>0.0</v>
      </c>
      <c r="AH24" s="37">
        <v>0.0</v>
      </c>
      <c r="AI24" s="37">
        <v>0.0</v>
      </c>
      <c r="AJ24" s="37">
        <v>0.0</v>
      </c>
      <c r="AK24" s="37">
        <v>0.0</v>
      </c>
      <c r="AL24" s="37">
        <v>0.0</v>
      </c>
      <c r="AM24" s="37">
        <v>0.0</v>
      </c>
      <c r="AN24" s="37">
        <v>0.0</v>
      </c>
      <c r="AO24" s="37">
        <v>0.0</v>
      </c>
      <c r="AP24" s="37">
        <v>0.0</v>
      </c>
      <c r="AQ24" s="37">
        <v>0.0</v>
      </c>
      <c r="AR24" s="37">
        <v>0.0</v>
      </c>
      <c r="AS24" s="37">
        <v>0.0</v>
      </c>
      <c r="AT24" s="37">
        <v>0.0</v>
      </c>
      <c r="AU24" s="37">
        <v>0.0</v>
      </c>
      <c r="AV24" s="37">
        <v>0.0</v>
      </c>
      <c r="AW24" s="37">
        <v>0.0</v>
      </c>
      <c r="AX24" s="37">
        <v>0.0</v>
      </c>
      <c r="AY24" s="37">
        <v>0.0</v>
      </c>
      <c r="AZ24" s="37">
        <v>0.0</v>
      </c>
      <c r="BA24" s="37">
        <v>0.0</v>
      </c>
      <c r="BB24" s="37">
        <v>0.0</v>
      </c>
      <c r="BC24" s="37">
        <v>0.0</v>
      </c>
      <c r="BD24" s="37">
        <v>0.0</v>
      </c>
      <c r="BE24" s="37">
        <v>0.0</v>
      </c>
      <c r="BF24" s="37">
        <v>0.0</v>
      </c>
      <c r="BG24" s="37">
        <v>0.0</v>
      </c>
      <c r="BH24" s="37">
        <v>0.0</v>
      </c>
      <c r="BI24" s="37">
        <v>0.0</v>
      </c>
      <c r="BJ24" s="37">
        <v>0.0</v>
      </c>
      <c r="BK24" s="37">
        <v>0.0</v>
      </c>
      <c r="BL24" s="37">
        <v>0.0</v>
      </c>
    </row>
    <row r="25" ht="24.75" customHeight="1">
      <c r="A25" s="1"/>
      <c r="B25" s="1"/>
      <c r="C25" s="18"/>
      <c r="D25" s="18" t="s">
        <v>77</v>
      </c>
      <c r="E25" s="22">
        <v>0.0</v>
      </c>
      <c r="F25" s="22">
        <v>0.0</v>
      </c>
      <c r="G25" s="22">
        <v>0.0</v>
      </c>
      <c r="H25" s="22">
        <v>0.0</v>
      </c>
      <c r="I25" s="22">
        <v>0.0</v>
      </c>
      <c r="J25" s="22">
        <v>0.0</v>
      </c>
      <c r="K25" s="22">
        <v>0.0</v>
      </c>
      <c r="L25" s="37">
        <v>0.0</v>
      </c>
      <c r="M25" s="37">
        <v>0.0</v>
      </c>
      <c r="N25" s="37">
        <v>0.0</v>
      </c>
      <c r="O25" s="37">
        <v>0.0</v>
      </c>
      <c r="P25" s="37">
        <v>0.0</v>
      </c>
      <c r="Q25" s="37">
        <v>0.0</v>
      </c>
      <c r="R25" s="37">
        <v>0.0</v>
      </c>
      <c r="S25" s="37">
        <v>0.0</v>
      </c>
      <c r="T25" s="37">
        <v>0.0</v>
      </c>
      <c r="U25" s="37">
        <v>0.0</v>
      </c>
      <c r="V25" s="37">
        <v>0.0</v>
      </c>
      <c r="W25" s="37">
        <v>0.0</v>
      </c>
      <c r="X25" s="37">
        <v>0.0</v>
      </c>
      <c r="Y25" s="37">
        <v>0.0</v>
      </c>
      <c r="Z25" s="37">
        <v>0.0</v>
      </c>
      <c r="AA25" s="37">
        <v>0.0</v>
      </c>
      <c r="AB25" s="37">
        <v>0.0</v>
      </c>
      <c r="AC25" s="37">
        <v>0.0</v>
      </c>
      <c r="AD25" s="37">
        <v>0.0</v>
      </c>
      <c r="AE25" s="37">
        <v>0.0</v>
      </c>
      <c r="AF25" s="37">
        <v>0.0</v>
      </c>
      <c r="AG25" s="37">
        <v>0.0</v>
      </c>
      <c r="AH25" s="37">
        <v>0.0</v>
      </c>
      <c r="AI25" s="37">
        <v>0.0</v>
      </c>
      <c r="AJ25" s="37">
        <v>0.0</v>
      </c>
      <c r="AK25" s="37">
        <v>0.0</v>
      </c>
      <c r="AL25" s="37">
        <v>0.0</v>
      </c>
      <c r="AM25" s="37">
        <v>0.0</v>
      </c>
      <c r="AN25" s="37">
        <v>0.0</v>
      </c>
      <c r="AO25" s="37">
        <v>0.0</v>
      </c>
      <c r="AP25" s="37">
        <v>0.0</v>
      </c>
      <c r="AQ25" s="37">
        <v>0.0</v>
      </c>
      <c r="AR25" s="37">
        <v>0.0</v>
      </c>
      <c r="AS25" s="37">
        <v>0.0</v>
      </c>
      <c r="AT25" s="37">
        <v>0.0</v>
      </c>
      <c r="AU25" s="37">
        <v>0.0</v>
      </c>
      <c r="AV25" s="37">
        <v>0.0</v>
      </c>
      <c r="AW25" s="37">
        <v>0.0</v>
      </c>
      <c r="AX25" s="37">
        <v>0.0</v>
      </c>
      <c r="AY25" s="37">
        <v>0.0</v>
      </c>
      <c r="AZ25" s="37">
        <v>0.0</v>
      </c>
      <c r="BA25" s="37">
        <v>0.0</v>
      </c>
      <c r="BB25" s="37">
        <v>0.0</v>
      </c>
      <c r="BC25" s="37">
        <v>0.0</v>
      </c>
      <c r="BD25" s="37">
        <v>0.0</v>
      </c>
      <c r="BE25" s="37">
        <v>0.0</v>
      </c>
      <c r="BF25" s="37">
        <v>0.0</v>
      </c>
      <c r="BG25" s="37">
        <v>0.0</v>
      </c>
      <c r="BH25" s="37">
        <v>0.0</v>
      </c>
      <c r="BI25" s="37">
        <v>0.0</v>
      </c>
      <c r="BJ25" s="37">
        <v>0.0</v>
      </c>
      <c r="BK25" s="37">
        <v>0.0</v>
      </c>
      <c r="BL25" s="37">
        <v>0.0</v>
      </c>
    </row>
    <row r="26" ht="24.75" customHeight="1">
      <c r="A26" s="1"/>
      <c r="B26" s="1"/>
      <c r="C26" s="18"/>
      <c r="D26" s="18" t="s">
        <v>77</v>
      </c>
      <c r="E26" s="22">
        <v>0.0</v>
      </c>
      <c r="F26" s="22">
        <v>0.0</v>
      </c>
      <c r="G26" s="22">
        <v>0.0</v>
      </c>
      <c r="H26" s="22">
        <v>0.0</v>
      </c>
      <c r="I26" s="22">
        <v>0.0</v>
      </c>
      <c r="J26" s="22">
        <v>0.0</v>
      </c>
      <c r="K26" s="22">
        <v>0.0</v>
      </c>
      <c r="L26" s="37">
        <v>0.0</v>
      </c>
      <c r="M26" s="37">
        <v>0.0</v>
      </c>
      <c r="N26" s="37">
        <v>0.0</v>
      </c>
      <c r="O26" s="37">
        <v>0.0</v>
      </c>
      <c r="P26" s="37">
        <v>0.0</v>
      </c>
      <c r="Q26" s="37">
        <v>0.0</v>
      </c>
      <c r="R26" s="37">
        <v>0.0</v>
      </c>
      <c r="S26" s="37">
        <v>0.0</v>
      </c>
      <c r="T26" s="37">
        <v>0.0</v>
      </c>
      <c r="U26" s="37">
        <v>0.0</v>
      </c>
      <c r="V26" s="37">
        <v>0.0</v>
      </c>
      <c r="W26" s="37">
        <v>0.0</v>
      </c>
      <c r="X26" s="37">
        <v>0.0</v>
      </c>
      <c r="Y26" s="37">
        <v>0.0</v>
      </c>
      <c r="Z26" s="37">
        <v>0.0</v>
      </c>
      <c r="AA26" s="37">
        <v>0.0</v>
      </c>
      <c r="AB26" s="37">
        <v>0.0</v>
      </c>
      <c r="AC26" s="37">
        <v>0.0</v>
      </c>
      <c r="AD26" s="37">
        <v>0.0</v>
      </c>
      <c r="AE26" s="37">
        <v>0.0</v>
      </c>
      <c r="AF26" s="37">
        <v>0.0</v>
      </c>
      <c r="AG26" s="37">
        <v>0.0</v>
      </c>
      <c r="AH26" s="37">
        <v>0.0</v>
      </c>
      <c r="AI26" s="37">
        <v>0.0</v>
      </c>
      <c r="AJ26" s="37">
        <v>0.0</v>
      </c>
      <c r="AK26" s="37">
        <v>0.0</v>
      </c>
      <c r="AL26" s="37">
        <v>0.0</v>
      </c>
      <c r="AM26" s="37">
        <v>0.0</v>
      </c>
      <c r="AN26" s="37">
        <v>0.0</v>
      </c>
      <c r="AO26" s="37">
        <v>0.0</v>
      </c>
      <c r="AP26" s="37">
        <v>0.0</v>
      </c>
      <c r="AQ26" s="37">
        <v>0.0</v>
      </c>
      <c r="AR26" s="37">
        <v>0.0</v>
      </c>
      <c r="AS26" s="37">
        <v>0.0</v>
      </c>
      <c r="AT26" s="37">
        <v>0.0</v>
      </c>
      <c r="AU26" s="37">
        <v>0.0</v>
      </c>
      <c r="AV26" s="37">
        <v>0.0</v>
      </c>
      <c r="AW26" s="37">
        <v>0.0</v>
      </c>
      <c r="AX26" s="37">
        <v>0.0</v>
      </c>
      <c r="AY26" s="37">
        <v>0.0</v>
      </c>
      <c r="AZ26" s="37">
        <v>0.0</v>
      </c>
      <c r="BA26" s="37">
        <v>0.0</v>
      </c>
      <c r="BB26" s="37">
        <v>0.0</v>
      </c>
      <c r="BC26" s="37">
        <v>0.0</v>
      </c>
      <c r="BD26" s="37">
        <v>0.0</v>
      </c>
      <c r="BE26" s="37">
        <v>0.0</v>
      </c>
      <c r="BF26" s="37">
        <v>0.0</v>
      </c>
      <c r="BG26" s="37">
        <v>0.0</v>
      </c>
      <c r="BH26" s="37">
        <v>0.0</v>
      </c>
      <c r="BI26" s="37">
        <v>0.0</v>
      </c>
      <c r="BJ26" s="37">
        <v>0.0</v>
      </c>
      <c r="BK26" s="37">
        <v>0.0</v>
      </c>
      <c r="BL26" s="37">
        <v>0.0</v>
      </c>
    </row>
    <row r="27" ht="24.75" customHeight="1">
      <c r="A27" s="1"/>
      <c r="B27" s="1"/>
      <c r="C27" s="18"/>
      <c r="D27" s="18" t="s">
        <v>77</v>
      </c>
      <c r="E27" s="22">
        <v>0.0</v>
      </c>
      <c r="F27" s="22">
        <v>0.0</v>
      </c>
      <c r="G27" s="22">
        <v>0.0</v>
      </c>
      <c r="H27" s="22">
        <v>0.0</v>
      </c>
      <c r="I27" s="22">
        <v>0.0</v>
      </c>
      <c r="J27" s="22">
        <v>0.0</v>
      </c>
      <c r="K27" s="22">
        <v>0.0</v>
      </c>
      <c r="L27" s="37">
        <v>0.0</v>
      </c>
      <c r="M27" s="37">
        <v>0.0</v>
      </c>
      <c r="N27" s="37">
        <v>0.0</v>
      </c>
      <c r="O27" s="37">
        <v>0.0</v>
      </c>
      <c r="P27" s="37">
        <v>0.0</v>
      </c>
      <c r="Q27" s="37">
        <v>0.0</v>
      </c>
      <c r="R27" s="37">
        <v>0.0</v>
      </c>
      <c r="S27" s="37">
        <v>0.0</v>
      </c>
      <c r="T27" s="37">
        <v>0.0</v>
      </c>
      <c r="U27" s="37">
        <v>0.0</v>
      </c>
      <c r="V27" s="37">
        <v>0.0</v>
      </c>
      <c r="W27" s="37">
        <v>0.0</v>
      </c>
      <c r="X27" s="37">
        <v>0.0</v>
      </c>
      <c r="Y27" s="37">
        <v>0.0</v>
      </c>
      <c r="Z27" s="37">
        <v>0.0</v>
      </c>
      <c r="AA27" s="37">
        <v>0.0</v>
      </c>
      <c r="AB27" s="37">
        <v>0.0</v>
      </c>
      <c r="AC27" s="37">
        <v>0.0</v>
      </c>
      <c r="AD27" s="37">
        <v>0.0</v>
      </c>
      <c r="AE27" s="37">
        <v>0.0</v>
      </c>
      <c r="AF27" s="37">
        <v>0.0</v>
      </c>
      <c r="AG27" s="37">
        <v>0.0</v>
      </c>
      <c r="AH27" s="37">
        <v>0.0</v>
      </c>
      <c r="AI27" s="37">
        <v>0.0</v>
      </c>
      <c r="AJ27" s="37">
        <v>0.0</v>
      </c>
      <c r="AK27" s="37">
        <v>0.0</v>
      </c>
      <c r="AL27" s="37">
        <v>0.0</v>
      </c>
      <c r="AM27" s="37">
        <v>0.0</v>
      </c>
      <c r="AN27" s="37">
        <v>0.0</v>
      </c>
      <c r="AO27" s="37">
        <v>0.0</v>
      </c>
      <c r="AP27" s="37">
        <v>0.0</v>
      </c>
      <c r="AQ27" s="37">
        <v>0.0</v>
      </c>
      <c r="AR27" s="37">
        <v>0.0</v>
      </c>
      <c r="AS27" s="37">
        <v>0.0</v>
      </c>
      <c r="AT27" s="37">
        <v>0.0</v>
      </c>
      <c r="AU27" s="37">
        <v>0.0</v>
      </c>
      <c r="AV27" s="37">
        <v>0.0</v>
      </c>
      <c r="AW27" s="37">
        <v>0.0</v>
      </c>
      <c r="AX27" s="37">
        <v>0.0</v>
      </c>
      <c r="AY27" s="37">
        <v>0.0</v>
      </c>
      <c r="AZ27" s="37">
        <v>0.0</v>
      </c>
      <c r="BA27" s="37">
        <v>0.0</v>
      </c>
      <c r="BB27" s="37">
        <v>0.0</v>
      </c>
      <c r="BC27" s="37">
        <v>0.0</v>
      </c>
      <c r="BD27" s="37">
        <v>0.0</v>
      </c>
      <c r="BE27" s="37">
        <v>0.0</v>
      </c>
      <c r="BF27" s="37">
        <v>0.0</v>
      </c>
      <c r="BG27" s="37">
        <v>0.0</v>
      </c>
      <c r="BH27" s="37">
        <v>0.0</v>
      </c>
      <c r="BI27" s="37">
        <v>0.0</v>
      </c>
      <c r="BJ27" s="37">
        <v>0.0</v>
      </c>
      <c r="BK27" s="37">
        <v>0.0</v>
      </c>
      <c r="BL27" s="37">
        <v>0.0</v>
      </c>
    </row>
    <row r="28" ht="24.75" customHeight="1">
      <c r="A28" s="1"/>
      <c r="B28" s="1"/>
      <c r="C28" s="18"/>
      <c r="D28" s="18" t="s">
        <v>77</v>
      </c>
      <c r="E28" s="22">
        <v>0.0</v>
      </c>
      <c r="F28" s="22">
        <v>0.0</v>
      </c>
      <c r="G28" s="22">
        <v>0.0</v>
      </c>
      <c r="H28" s="22">
        <v>0.0</v>
      </c>
      <c r="I28" s="22">
        <v>0.0</v>
      </c>
      <c r="J28" s="22">
        <v>0.0</v>
      </c>
      <c r="K28" s="22">
        <v>0.0</v>
      </c>
      <c r="L28" s="37">
        <v>0.0</v>
      </c>
      <c r="M28" s="37">
        <v>0.0</v>
      </c>
      <c r="N28" s="37">
        <v>0.0</v>
      </c>
      <c r="O28" s="37">
        <v>0.0</v>
      </c>
      <c r="P28" s="37">
        <v>0.0</v>
      </c>
      <c r="Q28" s="37">
        <v>0.0</v>
      </c>
      <c r="R28" s="37">
        <v>0.0</v>
      </c>
      <c r="S28" s="37">
        <v>0.0</v>
      </c>
      <c r="T28" s="37">
        <v>0.0</v>
      </c>
      <c r="U28" s="37">
        <v>0.0</v>
      </c>
      <c r="V28" s="37">
        <v>0.0</v>
      </c>
      <c r="W28" s="37">
        <v>0.0</v>
      </c>
      <c r="X28" s="37">
        <v>0.0</v>
      </c>
      <c r="Y28" s="37">
        <v>0.0</v>
      </c>
      <c r="Z28" s="37">
        <v>0.0</v>
      </c>
      <c r="AA28" s="37">
        <v>0.0</v>
      </c>
      <c r="AB28" s="37">
        <v>0.0</v>
      </c>
      <c r="AC28" s="37">
        <v>0.0</v>
      </c>
      <c r="AD28" s="37">
        <v>0.0</v>
      </c>
      <c r="AE28" s="37">
        <v>0.0</v>
      </c>
      <c r="AF28" s="37">
        <v>0.0</v>
      </c>
      <c r="AG28" s="37">
        <v>0.0</v>
      </c>
      <c r="AH28" s="37">
        <v>0.0</v>
      </c>
      <c r="AI28" s="37">
        <v>0.0</v>
      </c>
      <c r="AJ28" s="37">
        <v>0.0</v>
      </c>
      <c r="AK28" s="37">
        <v>0.0</v>
      </c>
      <c r="AL28" s="37">
        <v>0.0</v>
      </c>
      <c r="AM28" s="37">
        <v>0.0</v>
      </c>
      <c r="AN28" s="37">
        <v>0.0</v>
      </c>
      <c r="AO28" s="37">
        <v>0.0</v>
      </c>
      <c r="AP28" s="37">
        <v>0.0</v>
      </c>
      <c r="AQ28" s="37">
        <v>0.0</v>
      </c>
      <c r="AR28" s="37">
        <v>0.0</v>
      </c>
      <c r="AS28" s="37">
        <v>0.0</v>
      </c>
      <c r="AT28" s="37">
        <v>0.0</v>
      </c>
      <c r="AU28" s="37">
        <v>0.0</v>
      </c>
      <c r="AV28" s="37">
        <v>0.0</v>
      </c>
      <c r="AW28" s="37">
        <v>0.0</v>
      </c>
      <c r="AX28" s="37">
        <v>0.0</v>
      </c>
      <c r="AY28" s="37">
        <v>0.0</v>
      </c>
      <c r="AZ28" s="37">
        <v>0.0</v>
      </c>
      <c r="BA28" s="37">
        <v>0.0</v>
      </c>
      <c r="BB28" s="37">
        <v>0.0</v>
      </c>
      <c r="BC28" s="37">
        <v>0.0</v>
      </c>
      <c r="BD28" s="37">
        <v>0.0</v>
      </c>
      <c r="BE28" s="37">
        <v>0.0</v>
      </c>
      <c r="BF28" s="37">
        <v>0.0</v>
      </c>
      <c r="BG28" s="37">
        <v>0.0</v>
      </c>
      <c r="BH28" s="37">
        <v>0.0</v>
      </c>
      <c r="BI28" s="37">
        <v>0.0</v>
      </c>
      <c r="BJ28" s="37">
        <v>0.0</v>
      </c>
      <c r="BK28" s="37">
        <v>0.0</v>
      </c>
      <c r="BL28" s="37">
        <v>0.0</v>
      </c>
    </row>
    <row r="29" ht="24.75" customHeight="1">
      <c r="A29" s="1"/>
      <c r="B29" s="1"/>
      <c r="C29" s="18"/>
      <c r="D29" s="18" t="s">
        <v>77</v>
      </c>
      <c r="E29" s="22">
        <v>0.0</v>
      </c>
      <c r="F29" s="22">
        <v>0.0</v>
      </c>
      <c r="G29" s="22">
        <v>0.0</v>
      </c>
      <c r="H29" s="22">
        <v>0.0</v>
      </c>
      <c r="I29" s="22">
        <v>0.0</v>
      </c>
      <c r="J29" s="22">
        <v>0.0</v>
      </c>
      <c r="K29" s="22">
        <v>0.0</v>
      </c>
      <c r="L29" s="37">
        <v>0.0</v>
      </c>
      <c r="M29" s="37">
        <v>0.0</v>
      </c>
      <c r="N29" s="37">
        <v>0.0</v>
      </c>
      <c r="O29" s="37">
        <v>0.0</v>
      </c>
      <c r="P29" s="37">
        <v>0.0</v>
      </c>
      <c r="Q29" s="37">
        <v>0.0</v>
      </c>
      <c r="R29" s="37">
        <v>0.0</v>
      </c>
      <c r="S29" s="37">
        <v>0.0</v>
      </c>
      <c r="T29" s="37">
        <v>0.0</v>
      </c>
      <c r="U29" s="37">
        <v>0.0</v>
      </c>
      <c r="V29" s="37">
        <v>0.0</v>
      </c>
      <c r="W29" s="37">
        <v>0.0</v>
      </c>
      <c r="X29" s="37">
        <v>0.0</v>
      </c>
      <c r="Y29" s="37">
        <v>0.0</v>
      </c>
      <c r="Z29" s="37">
        <v>0.0</v>
      </c>
      <c r="AA29" s="37">
        <v>0.0</v>
      </c>
      <c r="AB29" s="37">
        <v>0.0</v>
      </c>
      <c r="AC29" s="37">
        <v>0.0</v>
      </c>
      <c r="AD29" s="37">
        <v>0.0</v>
      </c>
      <c r="AE29" s="37">
        <v>0.0</v>
      </c>
      <c r="AF29" s="37">
        <v>0.0</v>
      </c>
      <c r="AG29" s="37">
        <v>0.0</v>
      </c>
      <c r="AH29" s="37">
        <v>0.0</v>
      </c>
      <c r="AI29" s="37">
        <v>0.0</v>
      </c>
      <c r="AJ29" s="37">
        <v>0.0</v>
      </c>
      <c r="AK29" s="37">
        <v>0.0</v>
      </c>
      <c r="AL29" s="37">
        <v>0.0</v>
      </c>
      <c r="AM29" s="37">
        <v>0.0</v>
      </c>
      <c r="AN29" s="37">
        <v>0.0</v>
      </c>
      <c r="AO29" s="37">
        <v>0.0</v>
      </c>
      <c r="AP29" s="37">
        <v>0.0</v>
      </c>
      <c r="AQ29" s="37">
        <v>0.0</v>
      </c>
      <c r="AR29" s="37">
        <v>0.0</v>
      </c>
      <c r="AS29" s="37">
        <v>0.0</v>
      </c>
      <c r="AT29" s="37">
        <v>0.0</v>
      </c>
      <c r="AU29" s="37">
        <v>0.0</v>
      </c>
      <c r="AV29" s="37">
        <v>0.0</v>
      </c>
      <c r="AW29" s="37">
        <v>0.0</v>
      </c>
      <c r="AX29" s="37">
        <v>0.0</v>
      </c>
      <c r="AY29" s="37">
        <v>0.0</v>
      </c>
      <c r="AZ29" s="37">
        <v>0.0</v>
      </c>
      <c r="BA29" s="37">
        <v>0.0</v>
      </c>
      <c r="BB29" s="37">
        <v>0.0</v>
      </c>
      <c r="BC29" s="37">
        <v>0.0</v>
      </c>
      <c r="BD29" s="37">
        <v>0.0</v>
      </c>
      <c r="BE29" s="37">
        <v>0.0</v>
      </c>
      <c r="BF29" s="37">
        <v>0.0</v>
      </c>
      <c r="BG29" s="37">
        <v>0.0</v>
      </c>
      <c r="BH29" s="37">
        <v>0.0</v>
      </c>
      <c r="BI29" s="37">
        <v>0.0</v>
      </c>
      <c r="BJ29" s="37">
        <v>0.0</v>
      </c>
      <c r="BK29" s="37">
        <v>0.0</v>
      </c>
      <c r="BL29" s="37">
        <v>0.0</v>
      </c>
    </row>
    <row r="30" ht="24.75" customHeight="1">
      <c r="A30" s="1"/>
      <c r="B30" s="1"/>
      <c r="C30" s="18"/>
      <c r="D30" s="18" t="s">
        <v>77</v>
      </c>
      <c r="E30" s="22">
        <v>0.0</v>
      </c>
      <c r="F30" s="22">
        <v>0.0</v>
      </c>
      <c r="G30" s="22">
        <v>0.0</v>
      </c>
      <c r="H30" s="22">
        <v>0.0</v>
      </c>
      <c r="I30" s="22">
        <v>0.0</v>
      </c>
      <c r="J30" s="22">
        <v>0.0</v>
      </c>
      <c r="K30" s="22">
        <v>0.0</v>
      </c>
      <c r="L30" s="37">
        <v>0.0</v>
      </c>
      <c r="M30" s="37">
        <v>0.0</v>
      </c>
      <c r="N30" s="37">
        <v>0.0</v>
      </c>
      <c r="O30" s="37">
        <v>0.0</v>
      </c>
      <c r="P30" s="37">
        <v>0.0</v>
      </c>
      <c r="Q30" s="37">
        <v>0.0</v>
      </c>
      <c r="R30" s="37">
        <v>0.0</v>
      </c>
      <c r="S30" s="37">
        <v>0.0</v>
      </c>
      <c r="T30" s="37">
        <v>0.0</v>
      </c>
      <c r="U30" s="37">
        <v>0.0</v>
      </c>
      <c r="V30" s="37">
        <v>0.0</v>
      </c>
      <c r="W30" s="37">
        <v>0.0</v>
      </c>
      <c r="X30" s="37">
        <v>0.0</v>
      </c>
      <c r="Y30" s="37">
        <v>0.0</v>
      </c>
      <c r="Z30" s="37">
        <v>0.0</v>
      </c>
      <c r="AA30" s="37">
        <v>0.0</v>
      </c>
      <c r="AB30" s="37">
        <v>0.0</v>
      </c>
      <c r="AC30" s="37">
        <v>0.0</v>
      </c>
      <c r="AD30" s="37">
        <v>0.0</v>
      </c>
      <c r="AE30" s="37">
        <v>0.0</v>
      </c>
      <c r="AF30" s="37">
        <v>0.0</v>
      </c>
      <c r="AG30" s="37">
        <v>0.0</v>
      </c>
      <c r="AH30" s="37">
        <v>0.0</v>
      </c>
      <c r="AI30" s="37">
        <v>0.0</v>
      </c>
      <c r="AJ30" s="37">
        <v>0.0</v>
      </c>
      <c r="AK30" s="37">
        <v>0.0</v>
      </c>
      <c r="AL30" s="37">
        <v>0.0</v>
      </c>
      <c r="AM30" s="37">
        <v>0.0</v>
      </c>
      <c r="AN30" s="37">
        <v>0.0</v>
      </c>
      <c r="AO30" s="37">
        <v>0.0</v>
      </c>
      <c r="AP30" s="37">
        <v>0.0</v>
      </c>
      <c r="AQ30" s="37">
        <v>0.0</v>
      </c>
      <c r="AR30" s="37">
        <v>0.0</v>
      </c>
      <c r="AS30" s="37">
        <v>0.0</v>
      </c>
      <c r="AT30" s="37">
        <v>0.0</v>
      </c>
      <c r="AU30" s="37">
        <v>0.0</v>
      </c>
      <c r="AV30" s="37">
        <v>0.0</v>
      </c>
      <c r="AW30" s="37">
        <v>0.0</v>
      </c>
      <c r="AX30" s="37">
        <v>0.0</v>
      </c>
      <c r="AY30" s="37">
        <v>0.0</v>
      </c>
      <c r="AZ30" s="37">
        <v>0.0</v>
      </c>
      <c r="BA30" s="37">
        <v>0.0</v>
      </c>
      <c r="BB30" s="37">
        <v>0.0</v>
      </c>
      <c r="BC30" s="37">
        <v>0.0</v>
      </c>
      <c r="BD30" s="37">
        <v>0.0</v>
      </c>
      <c r="BE30" s="37">
        <v>0.0</v>
      </c>
      <c r="BF30" s="37">
        <v>0.0</v>
      </c>
      <c r="BG30" s="37">
        <v>0.0</v>
      </c>
      <c r="BH30" s="37">
        <v>0.0</v>
      </c>
      <c r="BI30" s="37">
        <v>0.0</v>
      </c>
      <c r="BJ30" s="37">
        <v>0.0</v>
      </c>
      <c r="BK30" s="37">
        <v>0.0</v>
      </c>
      <c r="BL30" s="37">
        <v>0.0</v>
      </c>
    </row>
    <row r="31" ht="24.75" customHeight="1">
      <c r="A31" s="1"/>
      <c r="B31" s="1"/>
      <c r="C31" s="18"/>
      <c r="D31" s="18" t="s">
        <v>77</v>
      </c>
      <c r="E31" s="22">
        <v>0.0</v>
      </c>
      <c r="F31" s="22">
        <v>0.0</v>
      </c>
      <c r="G31" s="22">
        <v>0.0</v>
      </c>
      <c r="H31" s="22">
        <v>0.0</v>
      </c>
      <c r="I31" s="22">
        <v>0.0</v>
      </c>
      <c r="J31" s="22">
        <v>0.0</v>
      </c>
      <c r="K31" s="22">
        <v>0.0</v>
      </c>
      <c r="L31" s="37">
        <v>0.0</v>
      </c>
      <c r="M31" s="37">
        <v>0.0</v>
      </c>
      <c r="N31" s="37">
        <v>0.0</v>
      </c>
      <c r="O31" s="37">
        <v>0.0</v>
      </c>
      <c r="P31" s="37">
        <v>0.0</v>
      </c>
      <c r="Q31" s="37">
        <v>0.0</v>
      </c>
      <c r="R31" s="37">
        <v>0.0</v>
      </c>
      <c r="S31" s="37">
        <v>0.0</v>
      </c>
      <c r="T31" s="37">
        <v>0.0</v>
      </c>
      <c r="U31" s="37">
        <v>0.0</v>
      </c>
      <c r="V31" s="37">
        <v>0.0</v>
      </c>
      <c r="W31" s="37">
        <v>0.0</v>
      </c>
      <c r="X31" s="37">
        <v>0.0</v>
      </c>
      <c r="Y31" s="37">
        <v>0.0</v>
      </c>
      <c r="Z31" s="37">
        <v>0.0</v>
      </c>
      <c r="AA31" s="37">
        <v>0.0</v>
      </c>
      <c r="AB31" s="37">
        <v>0.0</v>
      </c>
      <c r="AC31" s="37">
        <v>0.0</v>
      </c>
      <c r="AD31" s="37">
        <v>0.0</v>
      </c>
      <c r="AE31" s="37">
        <v>0.0</v>
      </c>
      <c r="AF31" s="37">
        <v>0.0</v>
      </c>
      <c r="AG31" s="37">
        <v>0.0</v>
      </c>
      <c r="AH31" s="37">
        <v>0.0</v>
      </c>
      <c r="AI31" s="37">
        <v>0.0</v>
      </c>
      <c r="AJ31" s="37">
        <v>0.0</v>
      </c>
      <c r="AK31" s="37">
        <v>0.0</v>
      </c>
      <c r="AL31" s="37">
        <v>0.0</v>
      </c>
      <c r="AM31" s="37">
        <v>0.0</v>
      </c>
      <c r="AN31" s="37">
        <v>0.0</v>
      </c>
      <c r="AO31" s="37">
        <v>0.0</v>
      </c>
      <c r="AP31" s="37">
        <v>0.0</v>
      </c>
      <c r="AQ31" s="37">
        <v>0.0</v>
      </c>
      <c r="AR31" s="37">
        <v>0.0</v>
      </c>
      <c r="AS31" s="37">
        <v>0.0</v>
      </c>
      <c r="AT31" s="37">
        <v>0.0</v>
      </c>
      <c r="AU31" s="37">
        <v>0.0</v>
      </c>
      <c r="AV31" s="37">
        <v>0.0</v>
      </c>
      <c r="AW31" s="37">
        <v>0.0</v>
      </c>
      <c r="AX31" s="37">
        <v>0.0</v>
      </c>
      <c r="AY31" s="37">
        <v>0.0</v>
      </c>
      <c r="AZ31" s="37">
        <v>0.0</v>
      </c>
      <c r="BA31" s="37">
        <v>0.0</v>
      </c>
      <c r="BB31" s="37">
        <v>0.0</v>
      </c>
      <c r="BC31" s="37">
        <v>0.0</v>
      </c>
      <c r="BD31" s="37">
        <v>0.0</v>
      </c>
      <c r="BE31" s="37">
        <v>0.0</v>
      </c>
      <c r="BF31" s="37">
        <v>0.0</v>
      </c>
      <c r="BG31" s="37">
        <v>0.0</v>
      </c>
      <c r="BH31" s="37">
        <v>0.0</v>
      </c>
      <c r="BI31" s="37">
        <v>0.0</v>
      </c>
      <c r="BJ31" s="37">
        <v>0.0</v>
      </c>
      <c r="BK31" s="37">
        <v>0.0</v>
      </c>
      <c r="BL31" s="37">
        <v>0.0</v>
      </c>
    </row>
    <row r="32" ht="24.75" customHeight="1">
      <c r="A32" s="1"/>
      <c r="B32" s="1"/>
      <c r="C32" s="18"/>
      <c r="D32" s="18" t="s">
        <v>77</v>
      </c>
      <c r="E32" s="22">
        <v>0.0</v>
      </c>
      <c r="F32" s="22">
        <v>0.0</v>
      </c>
      <c r="G32" s="22">
        <v>0.0</v>
      </c>
      <c r="H32" s="22">
        <v>0.0</v>
      </c>
      <c r="I32" s="22">
        <v>0.0</v>
      </c>
      <c r="J32" s="22">
        <v>0.0</v>
      </c>
      <c r="K32" s="22">
        <v>0.0</v>
      </c>
      <c r="L32" s="37">
        <v>0.0</v>
      </c>
      <c r="M32" s="37">
        <v>0.0</v>
      </c>
      <c r="N32" s="37">
        <v>0.0</v>
      </c>
      <c r="O32" s="37">
        <v>0.0</v>
      </c>
      <c r="P32" s="37">
        <v>0.0</v>
      </c>
      <c r="Q32" s="37">
        <v>0.0</v>
      </c>
      <c r="R32" s="37">
        <v>0.0</v>
      </c>
      <c r="S32" s="37">
        <v>0.0</v>
      </c>
      <c r="T32" s="37">
        <v>0.0</v>
      </c>
      <c r="U32" s="37">
        <v>0.0</v>
      </c>
      <c r="V32" s="37">
        <v>0.0</v>
      </c>
      <c r="W32" s="37">
        <v>0.0</v>
      </c>
      <c r="X32" s="37">
        <v>0.0</v>
      </c>
      <c r="Y32" s="37">
        <v>0.0</v>
      </c>
      <c r="Z32" s="37">
        <v>0.0</v>
      </c>
      <c r="AA32" s="37">
        <v>0.0</v>
      </c>
      <c r="AB32" s="37">
        <v>0.0</v>
      </c>
      <c r="AC32" s="37">
        <v>0.0</v>
      </c>
      <c r="AD32" s="37">
        <v>0.0</v>
      </c>
      <c r="AE32" s="37">
        <v>0.0</v>
      </c>
      <c r="AF32" s="37">
        <v>0.0</v>
      </c>
      <c r="AG32" s="37">
        <v>0.0</v>
      </c>
      <c r="AH32" s="37">
        <v>0.0</v>
      </c>
      <c r="AI32" s="37">
        <v>0.0</v>
      </c>
      <c r="AJ32" s="37">
        <v>0.0</v>
      </c>
      <c r="AK32" s="37">
        <v>0.0</v>
      </c>
      <c r="AL32" s="37">
        <v>0.0</v>
      </c>
      <c r="AM32" s="37">
        <v>0.0</v>
      </c>
      <c r="AN32" s="37">
        <v>0.0</v>
      </c>
      <c r="AO32" s="37">
        <v>0.0</v>
      </c>
      <c r="AP32" s="37">
        <v>0.0</v>
      </c>
      <c r="AQ32" s="37">
        <v>0.0</v>
      </c>
      <c r="AR32" s="37">
        <v>0.0</v>
      </c>
      <c r="AS32" s="37">
        <v>0.0</v>
      </c>
      <c r="AT32" s="37">
        <v>0.0</v>
      </c>
      <c r="AU32" s="37">
        <v>0.0</v>
      </c>
      <c r="AV32" s="37">
        <v>0.0</v>
      </c>
      <c r="AW32" s="37">
        <v>0.0</v>
      </c>
      <c r="AX32" s="37">
        <v>0.0</v>
      </c>
      <c r="AY32" s="37">
        <v>0.0</v>
      </c>
      <c r="AZ32" s="37">
        <v>0.0</v>
      </c>
      <c r="BA32" s="37">
        <v>0.0</v>
      </c>
      <c r="BB32" s="37">
        <v>0.0</v>
      </c>
      <c r="BC32" s="37">
        <v>0.0</v>
      </c>
      <c r="BD32" s="37">
        <v>0.0</v>
      </c>
      <c r="BE32" s="37">
        <v>0.0</v>
      </c>
      <c r="BF32" s="37">
        <v>0.0</v>
      </c>
      <c r="BG32" s="37">
        <v>0.0</v>
      </c>
      <c r="BH32" s="37">
        <v>0.0</v>
      </c>
      <c r="BI32" s="37">
        <v>0.0</v>
      </c>
      <c r="BJ32" s="37">
        <v>0.0</v>
      </c>
      <c r="BK32" s="37">
        <v>0.0</v>
      </c>
      <c r="BL32" s="37">
        <v>0.0</v>
      </c>
    </row>
    <row r="33" ht="24.75" customHeight="1">
      <c r="A33" s="1"/>
      <c r="B33" s="1"/>
      <c r="C33" s="18"/>
      <c r="D33" s="18" t="s">
        <v>77</v>
      </c>
      <c r="E33" s="22">
        <v>0.0</v>
      </c>
      <c r="F33" s="22">
        <v>0.0</v>
      </c>
      <c r="G33" s="22">
        <v>0.0</v>
      </c>
      <c r="H33" s="22">
        <v>0.0</v>
      </c>
      <c r="I33" s="22">
        <v>0.0</v>
      </c>
      <c r="J33" s="22">
        <v>0.0</v>
      </c>
      <c r="K33" s="22">
        <v>0.0</v>
      </c>
      <c r="L33" s="37">
        <v>0.0</v>
      </c>
      <c r="M33" s="37">
        <v>0.0</v>
      </c>
      <c r="N33" s="37">
        <v>0.0</v>
      </c>
      <c r="O33" s="37">
        <v>0.0</v>
      </c>
      <c r="P33" s="37">
        <v>0.0</v>
      </c>
      <c r="Q33" s="37">
        <v>0.0</v>
      </c>
      <c r="R33" s="37">
        <v>0.0</v>
      </c>
      <c r="S33" s="37">
        <v>0.0</v>
      </c>
      <c r="T33" s="37">
        <v>0.0</v>
      </c>
      <c r="U33" s="37">
        <v>0.0</v>
      </c>
      <c r="V33" s="37">
        <v>0.0</v>
      </c>
      <c r="W33" s="37">
        <v>0.0</v>
      </c>
      <c r="X33" s="37">
        <v>0.0</v>
      </c>
      <c r="Y33" s="37">
        <v>0.0</v>
      </c>
      <c r="Z33" s="37">
        <v>0.0</v>
      </c>
      <c r="AA33" s="37">
        <v>0.0</v>
      </c>
      <c r="AB33" s="37">
        <v>0.0</v>
      </c>
      <c r="AC33" s="37">
        <v>0.0</v>
      </c>
      <c r="AD33" s="37">
        <v>0.0</v>
      </c>
      <c r="AE33" s="37">
        <v>0.0</v>
      </c>
      <c r="AF33" s="37">
        <v>0.0</v>
      </c>
      <c r="AG33" s="37">
        <v>0.0</v>
      </c>
      <c r="AH33" s="37">
        <v>0.0</v>
      </c>
      <c r="AI33" s="37">
        <v>0.0</v>
      </c>
      <c r="AJ33" s="37">
        <v>0.0</v>
      </c>
      <c r="AK33" s="37">
        <v>0.0</v>
      </c>
      <c r="AL33" s="37">
        <v>0.0</v>
      </c>
      <c r="AM33" s="37">
        <v>0.0</v>
      </c>
      <c r="AN33" s="37">
        <v>0.0</v>
      </c>
      <c r="AO33" s="37">
        <v>0.0</v>
      </c>
      <c r="AP33" s="37">
        <v>0.0</v>
      </c>
      <c r="AQ33" s="37">
        <v>0.0</v>
      </c>
      <c r="AR33" s="37">
        <v>0.0</v>
      </c>
      <c r="AS33" s="37">
        <v>0.0</v>
      </c>
      <c r="AT33" s="37">
        <v>0.0</v>
      </c>
      <c r="AU33" s="37">
        <v>0.0</v>
      </c>
      <c r="AV33" s="37">
        <v>0.0</v>
      </c>
      <c r="AW33" s="37">
        <v>0.0</v>
      </c>
      <c r="AX33" s="37">
        <v>0.0</v>
      </c>
      <c r="AY33" s="37">
        <v>0.0</v>
      </c>
      <c r="AZ33" s="37">
        <v>0.0</v>
      </c>
      <c r="BA33" s="37">
        <v>0.0</v>
      </c>
      <c r="BB33" s="37">
        <v>0.0</v>
      </c>
      <c r="BC33" s="37">
        <v>0.0</v>
      </c>
      <c r="BD33" s="37">
        <v>0.0</v>
      </c>
      <c r="BE33" s="37">
        <v>0.0</v>
      </c>
      <c r="BF33" s="37">
        <v>0.0</v>
      </c>
      <c r="BG33" s="37">
        <v>0.0</v>
      </c>
      <c r="BH33" s="37">
        <v>0.0</v>
      </c>
      <c r="BI33" s="37">
        <v>0.0</v>
      </c>
      <c r="BJ33" s="37">
        <v>0.0</v>
      </c>
      <c r="BK33" s="37">
        <v>0.0</v>
      </c>
      <c r="BL33" s="37">
        <v>0.0</v>
      </c>
    </row>
    <row r="34" ht="24.75" customHeight="1">
      <c r="A34" s="1"/>
      <c r="B34" s="1"/>
      <c r="C34" s="18"/>
      <c r="D34" s="18" t="s">
        <v>77</v>
      </c>
      <c r="E34" s="22">
        <v>0.0</v>
      </c>
      <c r="F34" s="22">
        <v>0.0</v>
      </c>
      <c r="G34" s="22">
        <v>0.0</v>
      </c>
      <c r="H34" s="22">
        <v>0.0</v>
      </c>
      <c r="I34" s="22">
        <v>0.0</v>
      </c>
      <c r="J34" s="22">
        <v>0.0</v>
      </c>
      <c r="K34" s="22">
        <v>0.0</v>
      </c>
      <c r="L34" s="37">
        <v>0.0</v>
      </c>
      <c r="M34" s="37">
        <v>0.0</v>
      </c>
      <c r="N34" s="37">
        <v>0.0</v>
      </c>
      <c r="O34" s="37">
        <v>0.0</v>
      </c>
      <c r="P34" s="37">
        <v>0.0</v>
      </c>
      <c r="Q34" s="37">
        <v>0.0</v>
      </c>
      <c r="R34" s="37">
        <v>0.0</v>
      </c>
      <c r="S34" s="37">
        <v>0.0</v>
      </c>
      <c r="T34" s="37">
        <v>0.0</v>
      </c>
      <c r="U34" s="37">
        <v>0.0</v>
      </c>
      <c r="V34" s="37">
        <v>0.0</v>
      </c>
      <c r="W34" s="37">
        <v>0.0</v>
      </c>
      <c r="X34" s="37">
        <v>0.0</v>
      </c>
      <c r="Y34" s="37">
        <v>0.0</v>
      </c>
      <c r="Z34" s="37">
        <v>0.0</v>
      </c>
      <c r="AA34" s="37">
        <v>0.0</v>
      </c>
      <c r="AB34" s="37">
        <v>0.0</v>
      </c>
      <c r="AC34" s="37">
        <v>0.0</v>
      </c>
      <c r="AD34" s="37">
        <v>0.0</v>
      </c>
      <c r="AE34" s="37">
        <v>0.0</v>
      </c>
      <c r="AF34" s="37">
        <v>0.0</v>
      </c>
      <c r="AG34" s="37">
        <v>0.0</v>
      </c>
      <c r="AH34" s="37">
        <v>0.0</v>
      </c>
      <c r="AI34" s="37">
        <v>0.0</v>
      </c>
      <c r="AJ34" s="37">
        <v>0.0</v>
      </c>
      <c r="AK34" s="37">
        <v>0.0</v>
      </c>
      <c r="AL34" s="37">
        <v>0.0</v>
      </c>
      <c r="AM34" s="37">
        <v>0.0</v>
      </c>
      <c r="AN34" s="37">
        <v>0.0</v>
      </c>
      <c r="AO34" s="37">
        <v>0.0</v>
      </c>
      <c r="AP34" s="37">
        <v>0.0</v>
      </c>
      <c r="AQ34" s="37">
        <v>0.0</v>
      </c>
      <c r="AR34" s="37">
        <v>0.0</v>
      </c>
      <c r="AS34" s="37">
        <v>0.0</v>
      </c>
      <c r="AT34" s="37">
        <v>0.0</v>
      </c>
      <c r="AU34" s="37">
        <v>0.0</v>
      </c>
      <c r="AV34" s="37">
        <v>0.0</v>
      </c>
      <c r="AW34" s="37">
        <v>0.0</v>
      </c>
      <c r="AX34" s="37">
        <v>0.0</v>
      </c>
      <c r="AY34" s="37">
        <v>0.0</v>
      </c>
      <c r="AZ34" s="37">
        <v>0.0</v>
      </c>
      <c r="BA34" s="37">
        <v>0.0</v>
      </c>
      <c r="BB34" s="37">
        <v>0.0</v>
      </c>
      <c r="BC34" s="37">
        <v>0.0</v>
      </c>
      <c r="BD34" s="37">
        <v>0.0</v>
      </c>
      <c r="BE34" s="37">
        <v>0.0</v>
      </c>
      <c r="BF34" s="37">
        <v>0.0</v>
      </c>
      <c r="BG34" s="37">
        <v>0.0</v>
      </c>
      <c r="BH34" s="37">
        <v>0.0</v>
      </c>
      <c r="BI34" s="37">
        <v>0.0</v>
      </c>
      <c r="BJ34" s="37">
        <v>0.0</v>
      </c>
      <c r="BK34" s="37">
        <v>0.0</v>
      </c>
      <c r="BL34" s="37">
        <v>0.0</v>
      </c>
    </row>
    <row r="35" ht="24.75" customHeight="1">
      <c r="A35" s="1"/>
      <c r="B35" s="1"/>
      <c r="C35" s="18"/>
      <c r="D35" s="18" t="s">
        <v>77</v>
      </c>
      <c r="E35" s="22">
        <v>0.0</v>
      </c>
      <c r="F35" s="22">
        <v>0.0</v>
      </c>
      <c r="G35" s="22">
        <v>0.0</v>
      </c>
      <c r="H35" s="22">
        <v>0.0</v>
      </c>
      <c r="I35" s="22">
        <v>0.0</v>
      </c>
      <c r="J35" s="22">
        <v>0.0</v>
      </c>
      <c r="K35" s="22">
        <v>0.0</v>
      </c>
      <c r="L35" s="37">
        <v>0.0</v>
      </c>
      <c r="M35" s="37">
        <v>0.0</v>
      </c>
      <c r="N35" s="37">
        <v>0.0</v>
      </c>
      <c r="O35" s="37">
        <v>0.0</v>
      </c>
      <c r="P35" s="37">
        <v>0.0</v>
      </c>
      <c r="Q35" s="37">
        <v>0.0</v>
      </c>
      <c r="R35" s="37">
        <v>0.0</v>
      </c>
      <c r="S35" s="37">
        <v>0.0</v>
      </c>
      <c r="T35" s="37">
        <v>0.0</v>
      </c>
      <c r="U35" s="37">
        <v>0.0</v>
      </c>
      <c r="V35" s="37">
        <v>0.0</v>
      </c>
      <c r="W35" s="37">
        <v>0.0</v>
      </c>
      <c r="X35" s="37">
        <v>0.0</v>
      </c>
      <c r="Y35" s="37">
        <v>0.0</v>
      </c>
      <c r="Z35" s="37">
        <v>0.0</v>
      </c>
      <c r="AA35" s="37">
        <v>0.0</v>
      </c>
      <c r="AB35" s="37">
        <v>0.0</v>
      </c>
      <c r="AC35" s="37">
        <v>0.0</v>
      </c>
      <c r="AD35" s="37">
        <v>0.0</v>
      </c>
      <c r="AE35" s="37">
        <v>0.0</v>
      </c>
      <c r="AF35" s="37">
        <v>0.0</v>
      </c>
      <c r="AG35" s="37">
        <v>0.0</v>
      </c>
      <c r="AH35" s="37">
        <v>0.0</v>
      </c>
      <c r="AI35" s="37">
        <v>0.0</v>
      </c>
      <c r="AJ35" s="37">
        <v>0.0</v>
      </c>
      <c r="AK35" s="37">
        <v>0.0</v>
      </c>
      <c r="AL35" s="37">
        <v>0.0</v>
      </c>
      <c r="AM35" s="37">
        <v>0.0</v>
      </c>
      <c r="AN35" s="37">
        <v>0.0</v>
      </c>
      <c r="AO35" s="37">
        <v>0.0</v>
      </c>
      <c r="AP35" s="37">
        <v>0.0</v>
      </c>
      <c r="AQ35" s="37">
        <v>0.0</v>
      </c>
      <c r="AR35" s="37">
        <v>0.0</v>
      </c>
      <c r="AS35" s="37">
        <v>0.0</v>
      </c>
      <c r="AT35" s="37">
        <v>0.0</v>
      </c>
      <c r="AU35" s="37">
        <v>0.0</v>
      </c>
      <c r="AV35" s="37">
        <v>0.0</v>
      </c>
      <c r="AW35" s="37">
        <v>0.0</v>
      </c>
      <c r="AX35" s="37">
        <v>0.0</v>
      </c>
      <c r="AY35" s="37">
        <v>0.0</v>
      </c>
      <c r="AZ35" s="37">
        <v>0.0</v>
      </c>
      <c r="BA35" s="37">
        <v>0.0</v>
      </c>
      <c r="BB35" s="37">
        <v>0.0</v>
      </c>
      <c r="BC35" s="37">
        <v>0.0</v>
      </c>
      <c r="BD35" s="37">
        <v>0.0</v>
      </c>
      <c r="BE35" s="37">
        <v>0.0</v>
      </c>
      <c r="BF35" s="37">
        <v>0.0</v>
      </c>
      <c r="BG35" s="37">
        <v>0.0</v>
      </c>
      <c r="BH35" s="37">
        <v>0.0</v>
      </c>
      <c r="BI35" s="37">
        <v>0.0</v>
      </c>
      <c r="BJ35" s="37">
        <v>0.0</v>
      </c>
      <c r="BK35" s="37">
        <v>0.0</v>
      </c>
      <c r="BL35" s="37">
        <v>0.0</v>
      </c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ht="24.75" customHeight="1">
      <c r="A38" s="1"/>
      <c r="B38" s="1"/>
      <c r="C38" s="24" t="s">
        <v>119</v>
      </c>
      <c r="K38" s="1"/>
    </row>
    <row r="39" ht="24.75" customHeight="1">
      <c r="A39" s="1"/>
      <c r="B39" s="1"/>
      <c r="K39" s="1"/>
    </row>
    <row r="40" ht="24.75" customHeight="1">
      <c r="A40" s="1"/>
      <c r="B40" s="1"/>
      <c r="K40" s="1"/>
    </row>
    <row r="41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ht="24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ht="24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ht="24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ht="24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ht="24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ht="24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ht="24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ht="24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ht="24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ht="24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ht="24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ht="24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ht="24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ht="24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ht="24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ht="24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ht="24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ht="24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ht="24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ht="24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38:J40"/>
  </mergeCells>
  <dataValidations>
    <dataValidation type="list" allowBlank="1" sqref="D6:D35">
      <formula1>"Ingreso operativo,Egreso operativo,Ingreso de inversión,Egreso de inversión,Ingreso de financiamiento,Egreso de financiamiento"</formula1>
    </dataValidation>
    <dataValidation type="decimal" operator="greaterThanOrEqual" allowBlank="1" showErrorMessage="1" sqref="E6:BL35">
      <formula1>0.0</formula1>
    </dataValidation>
  </dataValidations>
  <printOptions/>
  <pageMargins bottom="0.75" footer="0.0" header="0.0" left="0.7" right="0.7" top="0.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B2C3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6.0"/>
    <col customWidth="1" min="4" max="5" width="18.0"/>
    <col customWidth="1" min="6" max="6" width="57.0"/>
    <col customWidth="1" min="7" max="10" width="18.0"/>
    <col customWidth="1" min="11" max="11" width="3.0"/>
    <col customWidth="1" min="12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24.75" customHeight="1">
      <c r="A2" s="1"/>
      <c r="B2" s="1"/>
      <c r="C2" s="2" t="s">
        <v>60</v>
      </c>
      <c r="D2" s="1"/>
      <c r="E2" s="1"/>
      <c r="F2" s="1"/>
      <c r="G2" s="1"/>
      <c r="H2" s="1"/>
      <c r="I2" s="1"/>
      <c r="J2" s="1"/>
      <c r="K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</row>
    <row r="4" ht="27.75" customHeight="1">
      <c r="A4" s="1"/>
      <c r="B4" s="1"/>
      <c r="C4" s="7" t="s">
        <v>61</v>
      </c>
      <c r="D4" s="7"/>
      <c r="E4" s="7"/>
      <c r="F4" s="7"/>
      <c r="G4" s="7"/>
      <c r="H4" s="7"/>
      <c r="I4" s="7"/>
      <c r="J4" s="7"/>
      <c r="K4" s="1"/>
    </row>
    <row r="5" ht="24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ht="24.75" customHeight="1">
      <c r="A6" s="1"/>
      <c r="B6" s="1"/>
      <c r="C6" s="1" t="s">
        <v>62</v>
      </c>
      <c r="D6" s="24" t="s">
        <v>63</v>
      </c>
      <c r="K6" s="1"/>
    </row>
    <row r="7" ht="24.75" customHeight="1">
      <c r="A7" s="1"/>
      <c r="B7" s="1"/>
      <c r="C7" s="1"/>
      <c r="K7" s="1"/>
    </row>
    <row r="8" ht="24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ht="24.75" customHeight="1">
      <c r="A9" s="1"/>
      <c r="B9" s="1"/>
      <c r="C9" s="1" t="s">
        <v>64</v>
      </c>
      <c r="D9" s="24" t="s">
        <v>65</v>
      </c>
      <c r="K9" s="1"/>
    </row>
    <row r="10" ht="24.75" customHeight="1">
      <c r="A10" s="1"/>
      <c r="B10" s="1"/>
      <c r="C10" s="1"/>
      <c r="K10" s="1"/>
    </row>
    <row r="11" ht="24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ht="24.75" customHeight="1">
      <c r="A12" s="1"/>
      <c r="B12" s="1"/>
      <c r="C12" s="1" t="s">
        <v>66</v>
      </c>
      <c r="D12" s="24" t="s">
        <v>67</v>
      </c>
      <c r="K12" s="1"/>
    </row>
    <row r="13" ht="24.75" customHeight="1">
      <c r="A13" s="1"/>
      <c r="B13" s="1"/>
      <c r="C13" s="1"/>
      <c r="K13" s="1"/>
    </row>
    <row r="14" ht="24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ht="24.75" customHeight="1">
      <c r="A15" s="1"/>
      <c r="B15" s="1"/>
      <c r="C15" s="1" t="s">
        <v>68</v>
      </c>
      <c r="D15" s="24" t="s">
        <v>69</v>
      </c>
      <c r="K15" s="1"/>
    </row>
    <row r="16" ht="24.75" customHeight="1">
      <c r="A16" s="1"/>
      <c r="B16" s="1"/>
      <c r="C16" s="1"/>
      <c r="K16" s="1"/>
    </row>
    <row r="17" ht="24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ht="24.75" customHeight="1">
      <c r="A18" s="1"/>
      <c r="B18" s="1"/>
      <c r="C18" s="1" t="s">
        <v>70</v>
      </c>
      <c r="D18" s="24" t="s">
        <v>71</v>
      </c>
      <c r="K18" s="1"/>
    </row>
    <row r="19" ht="24.75" customHeight="1">
      <c r="A19" s="1"/>
      <c r="B19" s="1"/>
      <c r="C19" s="1"/>
      <c r="K19" s="1"/>
    </row>
    <row r="20" ht="24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ht="24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ht="27.75" customHeight="1">
      <c r="A22" s="1"/>
      <c r="B22" s="1"/>
      <c r="C22" s="7" t="s">
        <v>72</v>
      </c>
      <c r="D22" s="7"/>
      <c r="E22" s="7"/>
      <c r="F22" s="7"/>
      <c r="G22" s="7"/>
      <c r="H22" s="7"/>
      <c r="I22" s="7"/>
      <c r="J22" s="7"/>
      <c r="K22" s="1"/>
    </row>
    <row r="23" ht="24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ht="24.75" customHeight="1">
      <c r="A24" s="1"/>
      <c r="B24" s="1"/>
      <c r="C24" s="1" t="s">
        <v>44</v>
      </c>
      <c r="D24" s="24" t="s">
        <v>73</v>
      </c>
      <c r="K24" s="1"/>
    </row>
    <row r="25" ht="24.75" customHeight="1">
      <c r="A25" s="1"/>
      <c r="B25" s="1"/>
      <c r="C25" s="1"/>
      <c r="K25" s="1"/>
    </row>
    <row r="26" ht="24.75" customHeight="1">
      <c r="A26" s="1"/>
      <c r="B26" s="1"/>
      <c r="C26" s="1" t="s">
        <v>48</v>
      </c>
      <c r="D26" s="24" t="s">
        <v>74</v>
      </c>
      <c r="K26" s="1"/>
    </row>
    <row r="27" ht="24.75" customHeight="1">
      <c r="A27" s="1"/>
      <c r="B27" s="1"/>
      <c r="C27" s="1"/>
      <c r="K27" s="1"/>
    </row>
    <row r="28" ht="24.75" customHeight="1">
      <c r="A28" s="1"/>
      <c r="B28" s="1"/>
      <c r="C28" s="1" t="s">
        <v>49</v>
      </c>
      <c r="D28" s="24" t="s">
        <v>76</v>
      </c>
      <c r="K28" s="1"/>
    </row>
    <row r="29" ht="24.75" customHeight="1">
      <c r="A29" s="1"/>
      <c r="B29" s="1"/>
      <c r="C29" s="1"/>
      <c r="K29" s="1"/>
    </row>
    <row r="30" ht="24.75" customHeight="1">
      <c r="A30" s="1"/>
      <c r="B30" s="1"/>
      <c r="C30" s="1" t="s">
        <v>54</v>
      </c>
      <c r="D30" s="24" t="s">
        <v>78</v>
      </c>
      <c r="K30" s="1"/>
    </row>
    <row r="31" ht="24.75" customHeight="1">
      <c r="A31" s="1"/>
      <c r="B31" s="1"/>
      <c r="C31" s="1"/>
      <c r="K31" s="1"/>
    </row>
    <row r="32" ht="24.75" customHeight="1">
      <c r="A32" s="1"/>
      <c r="B32" s="1"/>
      <c r="C32" s="1" t="s">
        <v>79</v>
      </c>
      <c r="D32" s="24" t="s">
        <v>80</v>
      </c>
      <c r="K32" s="1"/>
    </row>
    <row r="33" ht="24.75" customHeight="1">
      <c r="A33" s="1"/>
      <c r="B33" s="1"/>
      <c r="C33" s="1"/>
      <c r="K33" s="1"/>
    </row>
    <row r="34" ht="24.75" customHeight="1">
      <c r="A34" s="1"/>
      <c r="B34" s="1"/>
      <c r="C34" s="1" t="s">
        <v>81</v>
      </c>
      <c r="D34" s="24" t="s">
        <v>82</v>
      </c>
      <c r="K34" s="1"/>
    </row>
    <row r="35" ht="24.75" customHeight="1">
      <c r="A35" s="1"/>
      <c r="B35" s="1"/>
      <c r="C35" s="1"/>
      <c r="K35" s="1"/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ht="27.75" customHeight="1">
      <c r="A38" s="1"/>
      <c r="B38" s="1"/>
      <c r="C38" s="7" t="s">
        <v>83</v>
      </c>
      <c r="D38" s="7"/>
      <c r="E38" s="7"/>
      <c r="F38" s="7"/>
      <c r="G38" s="7"/>
      <c r="H38" s="7"/>
      <c r="I38" s="7"/>
      <c r="J38" s="7"/>
      <c r="K38" s="1"/>
    </row>
    <row r="39" ht="24.75" customHeight="1">
      <c r="A39" s="1"/>
      <c r="B39" s="1"/>
      <c r="C39" s="1" t="s">
        <v>84</v>
      </c>
      <c r="D39" s="1" t="s">
        <v>85</v>
      </c>
      <c r="E39" s="1" t="s">
        <v>86</v>
      </c>
      <c r="F39" s="1" t="s">
        <v>87</v>
      </c>
      <c r="G39" s="1"/>
      <c r="H39" s="1"/>
      <c r="I39" s="1"/>
      <c r="J39" s="1"/>
      <c r="K39" s="1"/>
    </row>
    <row r="40" ht="39.75" customHeight="1">
      <c r="A40" s="1"/>
      <c r="B40" s="1"/>
      <c r="C40" s="24" t="s">
        <v>88</v>
      </c>
      <c r="D40" s="38">
        <f>'Caja mensual'!BK24-Configuracion!D8-SUM('Caja mensual'!D22:BK22)</f>
        <v>0</v>
      </c>
      <c r="E40" s="24" t="str">
        <f t="shared" ref="E40:E44" si="1">IF(ABS(D40)&lt;0.01,"OK","Revisar")</f>
        <v>OK</v>
      </c>
      <c r="F40" s="24" t="s">
        <v>89</v>
      </c>
      <c r="G40" s="1"/>
      <c r="H40" s="1"/>
      <c r="I40" s="1"/>
      <c r="J40" s="1"/>
      <c r="K40" s="1"/>
    </row>
    <row r="41" ht="39.75" customHeight="1">
      <c r="A41" s="1"/>
      <c r="B41" s="1"/>
      <c r="C41" s="24" t="s">
        <v>90</v>
      </c>
      <c r="D41" s="38">
        <f>SUM('Caja mensual'!D20:BK20)-SUM('Caja mensual'!D21:BK21)-SUM('Caja mensual'!D22:BK22)</f>
        <v>0</v>
      </c>
      <c r="E41" s="24" t="str">
        <f t="shared" si="1"/>
        <v>OK</v>
      </c>
      <c r="F41" s="24" t="s">
        <v>91</v>
      </c>
      <c r="G41" s="1"/>
      <c r="H41" s="1"/>
      <c r="I41" s="1"/>
      <c r="J41" s="1"/>
      <c r="K41" s="1"/>
    </row>
    <row r="42" ht="39.75" customHeight="1">
      <c r="A42" s="1"/>
      <c r="B42" s="1"/>
      <c r="C42" s="24" t="s">
        <v>92</v>
      </c>
      <c r="D42" s="38">
        <f>COUNTIF(Cuentas!E6:BL35,"&lt;0")</f>
        <v>0</v>
      </c>
      <c r="E42" s="24" t="str">
        <f t="shared" si="1"/>
        <v>OK</v>
      </c>
      <c r="F42" s="24" t="s">
        <v>93</v>
      </c>
      <c r="G42" s="1"/>
      <c r="H42" s="1"/>
      <c r="I42" s="1"/>
      <c r="J42" s="1"/>
      <c r="K42" s="1"/>
    </row>
    <row r="43" ht="39.75" customHeight="1">
      <c r="A43" s="1"/>
      <c r="B43" s="1"/>
      <c r="C43" s="24" t="s">
        <v>94</v>
      </c>
      <c r="D43" s="38">
        <f>COUNTA(Cuentas!D6:D35)-COUNTIF(Cuentas!D6:D35,"Ingreso operativo")-COUNTIF(Cuentas!D6:D35,"Egreso operativo")-COUNTIF(Cuentas!D6:D35,"Ingreso de inversión")-COUNTIF(Cuentas!D6:D35,"Egreso de inversión")-COUNTIF(Cuentas!D6:D35,"Ingreso de financiamiento")-COUNTIF(Cuentas!D6:D35,"Egreso de financiamiento")</f>
        <v>0</v>
      </c>
      <c r="E43" s="24" t="str">
        <f t="shared" si="1"/>
        <v>OK</v>
      </c>
      <c r="F43" s="24" t="s">
        <v>96</v>
      </c>
      <c r="G43" s="1"/>
      <c r="H43" s="1"/>
      <c r="I43" s="1"/>
      <c r="J43" s="1"/>
      <c r="K43" s="1"/>
    </row>
    <row r="44" ht="39.75" customHeight="1">
      <c r="A44" s="1"/>
      <c r="B44" s="1"/>
      <c r="C44" s="24" t="s">
        <v>97</v>
      </c>
      <c r="D44" s="38">
        <f>IF(Configuracion!D9&lt;0,1,0)</f>
        <v>0</v>
      </c>
      <c r="E44" s="24" t="str">
        <f t="shared" si="1"/>
        <v>OK</v>
      </c>
      <c r="F44" s="24" t="s">
        <v>98</v>
      </c>
      <c r="G44" s="1"/>
      <c r="H44" s="1"/>
      <c r="I44" s="1"/>
      <c r="J44" s="1"/>
      <c r="K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ht="24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ht="24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ht="24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ht="24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ht="24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ht="24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ht="24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ht="24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ht="24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ht="24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ht="24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ht="24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ht="24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ht="24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ht="24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ht="24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ht="24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ht="24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ht="24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ht="24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D28:J29"/>
    <mergeCell ref="D30:J31"/>
    <mergeCell ref="D32:J33"/>
    <mergeCell ref="D34:J35"/>
    <mergeCell ref="D6:J7"/>
    <mergeCell ref="D9:J10"/>
    <mergeCell ref="D12:J13"/>
    <mergeCell ref="D15:J16"/>
    <mergeCell ref="D18:J19"/>
    <mergeCell ref="D24:J25"/>
    <mergeCell ref="D26:J27"/>
  </mergeCells>
  <conditionalFormatting sqref="E40:E44">
    <cfRule type="containsText" dxfId="0" priority="1" operator="containsText" text="Revisar">
      <formula>NOT(ISERROR(SEARCH(("Revisar"),(E40))))</formula>
    </cfRule>
  </conditionalFormatting>
  <printOptions/>
  <pageMargins bottom="0.75" footer="0.0" header="0.0" left="0.7" right="0.7" top="0.75"/>
  <pageSetup orientation="landscape"/>
  <drawing r:id="rId1"/>
</worksheet>
</file>